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85" tabRatio="850" activeTab="0"/>
  </bookViews>
  <sheets>
    <sheet name="Záradék" sheetId="1" r:id="rId1"/>
    <sheet name="Összesítő" sheetId="2" r:id="rId2"/>
    <sheet name="Felvonulási létesítmények" sheetId="3" r:id="rId3"/>
    <sheet name="Zsaluzás és állványozás" sheetId="4" r:id="rId4"/>
    <sheet name="Irtás, föld- és sziklamunka" sheetId="5" r:id="rId5"/>
    <sheet name="Síkalapozás" sheetId="6" r:id="rId6"/>
    <sheet name="Helyszíni beton és vasbeton mun" sheetId="7" r:id="rId7"/>
    <sheet name="Előregyártott épületszerkezeti " sheetId="8" r:id="rId8"/>
    <sheet name="Falazás és egyéb kőműves munkák" sheetId="9" r:id="rId9"/>
    <sheet name="Fém- és könnyű épületszerkezete" sheetId="10" r:id="rId10"/>
    <sheet name="Ácsmunka" sheetId="11" r:id="rId11"/>
    <sheet name="Vakolás és rabicolás" sheetId="12" r:id="rId12"/>
    <sheet name="Szárazépítés" sheetId="13" r:id="rId13"/>
    <sheet name="Tetőfedés" sheetId="14" r:id="rId14"/>
    <sheet name="Aljzatkészítés, hideg- és meleg" sheetId="15" r:id="rId15"/>
    <sheet name="Bádogozás" sheetId="16" r:id="rId16"/>
    <sheet name="Asztalosszerkezetek elhelyezése" sheetId="17" r:id="rId17"/>
    <sheet name="Lakatosszerkezetek elhelyezése" sheetId="18" r:id="rId18"/>
    <sheet name="Felületképzés (festés, mázolás," sheetId="19" r:id="rId19"/>
    <sheet name="Szigetelés" sheetId="20" r:id="rId20"/>
    <sheet name="Árnyékolók beépítése" sheetId="21" r:id="rId21"/>
    <sheet name="Kőburkolat készítése" sheetId="22" r:id="rId22"/>
    <sheet name="GYengeáram" sheetId="23" r:id="rId23"/>
    <sheet name="Kert és parképítési munkák" sheetId="24" r:id="rId24"/>
  </sheets>
  <definedNames/>
  <calcPr fullCalcOnLoad="1"/>
</workbook>
</file>

<file path=xl/sharedStrings.xml><?xml version="1.0" encoding="utf-8"?>
<sst xmlns="http://schemas.openxmlformats.org/spreadsheetml/2006/main" count="682" uniqueCount="336">
  <si>
    <t>Munkanem megnevezése</t>
  </si>
  <si>
    <t>Anyag összege</t>
  </si>
  <si>
    <t>Díj összege</t>
  </si>
  <si>
    <t>Ssz.</t>
  </si>
  <si>
    <t>Tételszám</t>
  </si>
  <si>
    <t>Tétel szövege</t>
  </si>
  <si>
    <t>Menny.</t>
  </si>
  <si>
    <t>Egység</t>
  </si>
  <si>
    <t>Anyag egységár</t>
  </si>
  <si>
    <t>Díj egységre</t>
  </si>
  <si>
    <t>Anyag összesen</t>
  </si>
  <si>
    <t>Díj összesen</t>
  </si>
  <si>
    <t>12-011-1.1-0025001</t>
  </si>
  <si>
    <t xml:space="preserve">db     </t>
  </si>
  <si>
    <t>Mobil w.c. bérleti díj elszámolása, szállítással, heti karbantartással Mobil W.C. bérleti díj/hó</t>
  </si>
  <si>
    <t>12-012-1.1.1-0025002</t>
  </si>
  <si>
    <t>Konténer bérleti díj elszámolása, raktár, iroda konténer, 10,00 m² alapterületig bérleti díj/hó/ 2db</t>
  </si>
  <si>
    <t>12-021-1.1-0121601</t>
  </si>
  <si>
    <t xml:space="preserve">klt    </t>
  </si>
  <si>
    <t>Ideiglenes vízhálózat kiépítése, vízfogyasztás az építkezés ideje alatt.</t>
  </si>
  <si>
    <t>12-021-1.1-0121602</t>
  </si>
  <si>
    <t>Ideiglenes elektromos hálózat kiépítése, áramfogyasztás az építkezés ideje alatt.</t>
  </si>
  <si>
    <t>12-021-1.1-0121603</t>
  </si>
  <si>
    <t>Őrzés-védelem</t>
  </si>
  <si>
    <t>Munkanem összesen:</t>
  </si>
  <si>
    <t>Felvonulási létesítmények</t>
  </si>
  <si>
    <t>15-001-2</t>
  </si>
  <si>
    <t xml:space="preserve">m2     </t>
  </si>
  <si>
    <t>Lábazat kétoldalas zsaluzása fa zsaluzattal, max. 0,8 m magasságig</t>
  </si>
  <si>
    <t>15-004-1.1.2.1</t>
  </si>
  <si>
    <t>Síklemez zsaluzása, alátámasztó állvánnyal, födémzsaluzattal, zsaluhéj táblákkal borítva, 3 m magasságig</t>
  </si>
  <si>
    <t>15-004-31.1</t>
  </si>
  <si>
    <t>Koszorúzsaluzás, zsaluzattól függetlenül, párkány nélkül</t>
  </si>
  <si>
    <t>15-012-6.2</t>
  </si>
  <si>
    <t>Homlokzati csőállvány állítása állványcsőből mint munkaállvány, szintenkénti pallóterítéssel, korláttal, lábdeszkával, kétlábas, 0,60-0,90 m padlószélességgel, munkapadló távolság 2,00 m.</t>
  </si>
  <si>
    <t>Zsaluzás és állványozás</t>
  </si>
  <si>
    <t>21-002-1.1</t>
  </si>
  <si>
    <t xml:space="preserve">m3     </t>
  </si>
  <si>
    <t>Humuszos termőréteg, termőföld leszedése, terítése gépi erővel, 18%-os terephajlásig, bármilyen talajban, szállítással, 50,0 m-ig</t>
  </si>
  <si>
    <t>21-003-6.1.1</t>
  </si>
  <si>
    <t>Munkaárok földkiemelése közmű nélküli területen, gépi erővel, kiegészítő kézi munkával, bármely konzisztenciájú, I-IV. oszt. talajban, dúcolás nélkül, 3,0 m² szelvényig</t>
  </si>
  <si>
    <t>21-004-2.1.1</t>
  </si>
  <si>
    <t>Földmű vízszintes felületének rendezése a felesleges föld elterítésével, tömörítés nélkül, gépi erővel, kiegészítő kézi munkával, 16%-os terephajlásig, 20 cm vastagságban, talajosztály: I-IV.</t>
  </si>
  <si>
    <t>21-004-5.1.1.1</t>
  </si>
  <si>
    <t>Tükörkészítés tömörítés nélkül, sík felületen gépi erővel, kiegészítő kézi munkával talajosztály: I-IV.</t>
  </si>
  <si>
    <t>21-011-7.2-0120123</t>
  </si>
  <si>
    <t>Feltöltések alap- és lábazati falak közé és alagsori vagy alá nem pincézett földszinti padozatok alá, az anyag szétterítésével, mozgatásával, kézi döngöléssel, osztályozatlan kavicsból Nyers homokos kavics, NHK 0/125 Q-T, Hegyeshalom</t>
  </si>
  <si>
    <t>21-011-11.3</t>
  </si>
  <si>
    <t>Építési törmelék konténeres elszállítása, lerakása, lerakóhelyi díjjal, 5,0 m³-es konténerbe</t>
  </si>
  <si>
    <t>21-011-12</t>
  </si>
  <si>
    <t>Munkahelyi depóniából építési törmelék konténerbe rakása,  kézi erővel, önálló munka esetén elszámolva, konténer szállítás nélkül</t>
  </si>
  <si>
    <t>Irtás, föld- és sziklamunka</t>
  </si>
  <si>
    <t>23-003-1.1-0012310</t>
  </si>
  <si>
    <t>Síkalapozás</t>
  </si>
  <si>
    <t xml:space="preserve">t      </t>
  </si>
  <si>
    <t>31-011-3.3.3-0222510</t>
  </si>
  <si>
    <t>31-021-2.3.1-0222210</t>
  </si>
  <si>
    <t>31-021-4.3.2-0230410</t>
  </si>
  <si>
    <t>31-021-10.1.2.2-0230110</t>
  </si>
  <si>
    <t>31-030-11.2.1.1-0121110</t>
  </si>
  <si>
    <t>31-030-11.2.1.2-0112110</t>
  </si>
  <si>
    <t>Helyszíni beton és vasbeton munkák</t>
  </si>
  <si>
    <t>33-001-1.1.2.1.1.1.1-0127477</t>
  </si>
  <si>
    <t>Teherhordó és kitöltő falazat készítése, égetett agyag-kerámia termékekből, nútféderes elemekből, 200 mm falvastagságban, 200x500x238 mm-es méretű kézi falazóblokkból, falazó, cementes mészhabarcsba falazva POROTHERM 20 N+F nútféderes kézi falazóblokk,</t>
  </si>
  <si>
    <t>200x500x238 mm, M 1 (Hf10-mc) falazó, cementes mészhabarcs</t>
  </si>
  <si>
    <t>33-001-1.1.2.3.1.1.1-0127465</t>
  </si>
  <si>
    <t>Teherhordó és kitöltő falazat készítése, égetett agyag-kerámia termékekből, nútféderes elemekből, 300 mm falvastagságban, falazó, cementes mészhabarcsba falazva POROTHERM 30 K kézi falazóblokk,</t>
  </si>
  <si>
    <t>33-011-1.1.2.1.2.1.1-2132106</t>
  </si>
  <si>
    <t>Válaszfal építése, égetett agyag-kerámia termékekből, nútféderes elemekből, 100 mm falvastagságban, 330x238x100 mm-es vagy 500x238x100 mm-es méretű válaszfallapból, falazó, cementes mészhabarcsba falazva POROTHERM 10 N+F válaszfallap, 500x238x100 mm, M 1</t>
  </si>
  <si>
    <t>(Hf10-mc) falazó, cementes mészhabarcs</t>
  </si>
  <si>
    <t>Falazás és egyéb kőműves munkák</t>
  </si>
  <si>
    <t>34-001-8.2</t>
  </si>
  <si>
    <t>Szerelt hulladéktároló építése Beton aljzatra, acél vázszerkezettel, konténerháló borítással, trapézlemez fedéssel.</t>
  </si>
  <si>
    <t>Fém- és könnyű épületszerkezetek szerelése</t>
  </si>
  <si>
    <t>35-001-1.3-0680041</t>
  </si>
  <si>
    <t>Fa tetőszerkezetek bármely rendszerben faragott (fűrészelt) fából, 0,026-0,030 m3/m2 bedolgozott famennyiség között Fűrészelt gerenda 150x200-300x300 mm 3-6.5 m I.o.     faanyag rovar, gomba és tűz elleni védőszerrel kezelve</t>
  </si>
  <si>
    <t>35-001-1.3-0680042</t>
  </si>
  <si>
    <t>Fa szerkezetű pergola építése terasznál  faanyag rovar, gomba és tűz elleni védőszerrel kezelve</t>
  </si>
  <si>
    <t>35-002-4.2-0192803</t>
  </si>
  <si>
    <t>35-003-1.5-0410050</t>
  </si>
  <si>
    <t>Ellenlécezés fémlemezfedésű tetőnél  faanyag rovar, gomba és tűz elleni védőszerrel kezelve</t>
  </si>
  <si>
    <t>35-003-1.5-0410051</t>
  </si>
  <si>
    <t>Tetőlécezés és ellenlécezés betoncserép alá, 5/4-es lécből BRAMAC tetőléc 2-6,5 m hosszú 30/32x48/50 mm  faanyag rovar, gomba és tűz elleni védőszerrel kezelve</t>
  </si>
  <si>
    <t>35-004-1.1</t>
  </si>
  <si>
    <t>Fémlemezfedés alá OSB lap szerelése.</t>
  </si>
  <si>
    <t>35-004-1.3</t>
  </si>
  <si>
    <t>Deszkázás ereszdeszkázás gyalult, hornyolt deszkával, hajópadlóval                   faanyag rovar, gomba és tűz elleni védőszerrel kezelve</t>
  </si>
  <si>
    <t>35-004-1.5</t>
  </si>
  <si>
    <t xml:space="preserve">m      </t>
  </si>
  <si>
    <t>Deszkázás oromdeszka  faanyag rovar, gomba és tűz elleni védőszerrel kezelve</t>
  </si>
  <si>
    <t>35-005-1.2.2-0211024</t>
  </si>
  <si>
    <t>Vízálló, műgyantával stabilizált faforgácslap (OSB) elhelyezése négy oldalt nútolt kivitelben, függőleges vagy vízszintes felületen Vízálló faforgácslap (OSB), négyoldalt nútolt, 2500x625x22 mm méretű</t>
  </si>
  <si>
    <t>35-007-1.1-0680041</t>
  </si>
  <si>
    <t>Fafödémek, faragott (fűrészelt) fából 15/15 fa gerenda  faanyag rovar, gomba és tűz elleni védőszerrel kezelve</t>
  </si>
  <si>
    <t>Ácsmunka</t>
  </si>
  <si>
    <t>36-002-4-0411028</t>
  </si>
  <si>
    <t>Vékonyvakolat alapozók felhordása, kézi erővel</t>
  </si>
  <si>
    <t>36-003-1.1.1.1.1-0414710</t>
  </si>
  <si>
    <t>Oldalfalvakolat készítése, kézi felhordással, zsákos kiszerelésű szárazhabarcsból, sima, normál mész-cement vakolat, 1 cm vastagságban LB-Knauf PRÉMIUM kézi alapvakolat, Cikkszám: 215011</t>
  </si>
  <si>
    <t>36-005-21.2.2.1-0411522</t>
  </si>
  <si>
    <t>Vakolás és rabicolás</t>
  </si>
  <si>
    <t>39-005-1-0120012</t>
  </si>
  <si>
    <t>Szárazépítés</t>
  </si>
  <si>
    <t>Tetőfedés</t>
  </si>
  <si>
    <t>42-012-1.1.1.1.1.2-0212004</t>
  </si>
  <si>
    <t>Fal-, pillér-, oszlopburkolat készítése beltérben, tégla, beton, vakolt alapfelületen, mázas kerámiával, flex ragasztó, flex fugázó.</t>
  </si>
  <si>
    <t>42-022-1.1.1.2.1.1-0212004</t>
  </si>
  <si>
    <t>Padlóburkolat készítése, beltérben, kerámia lappal, flex ragasztó, flex fugázó,</t>
  </si>
  <si>
    <t>42-022-1.2.1.1.1.3-0212004</t>
  </si>
  <si>
    <t>Padlóburkolat készítése, kültérben, hőterhelt felületen, fagyálló kerámiával, Flex ragasztó, flex fugázó</t>
  </si>
  <si>
    <t>Lábazatburkolat készítése, beltérben, kerámia lappal, egyenes, egysoros kivitelben, 10 cm magasságig, flex ragasztó flex fugázó,</t>
  </si>
  <si>
    <t>42-022-2.2.5.1.1.1-0212004</t>
  </si>
  <si>
    <t>Lábazat- és falburkolat készítése, kültérben, lapka burkolattal,  ragasztva</t>
  </si>
  <si>
    <t>42-042-4.3.2-0111701</t>
  </si>
  <si>
    <t>Parkettafektetés laminált padló (parkettapanel) úsztatott fektetése kiegyenlített aljzatra, (szegélyléccel együtt) ragasztás nélkül, hangszigetelt réteggel ellátva HDF alapú laminált parketta, 7-8 mm vastag, 110 féle színben</t>
  </si>
  <si>
    <t>Aljzatkészítés, hideg- és melegburkolatok készítése</t>
  </si>
  <si>
    <t>43-001-1.1.2.2-0992005</t>
  </si>
  <si>
    <t>Táblás fedések; Sima fémlemez fedés táblalemezből egyszerű korcolt kivitelben, színes műanyagbevonatú horganyzott acéllemezből LINDAB FOP/PLX táblalemez 670x2000x0,6 mm horganyzott acél+50µm műanyag bevonat, standard színben  rendszerhez tartozó szellőző</t>
  </si>
  <si>
    <t>alátétszőnyeggel együtt.</t>
  </si>
  <si>
    <t>43-002-1.2-0144002</t>
  </si>
  <si>
    <t>43-002-11.2-0144012</t>
  </si>
  <si>
    <t>43-003-1.1.2.1-0993249</t>
  </si>
  <si>
    <t>Ereszszegély szerelése keményhéjalású tetőhöz, színes műanyagbevonatú horganyzott acéllemezből, 40 cm kiterített szélességig Ereszszegély LINDAB FOP-CO/PE tüzihorganyzott acél + műanyag bevonat, 0,5 mm vtg.,  standard színben, Ksz: 40 cm</t>
  </si>
  <si>
    <t>43-003-2.2.1-0993248</t>
  </si>
  <si>
    <t>Oromszegély szerelése, színes műanyagbevonatú horganyzott acéllemezből, 33 cm kiterített szélességig Oromszegély LINDAB FOP-CO/PE tüzihorganyzott acél + műanyag bevonat, 0,5 mm vtg.,  standard színben, Ksz: 33 cm</t>
  </si>
  <si>
    <t>43-003-10.1.2.1-0993250</t>
  </si>
  <si>
    <t>Kétvízorros falfedés, egyenesvonalú kivitelben, színes műanyagbevonatú horganyzott acéllemezből, 50 cm kiterített szélességig Kétvízorros fallefedés LINDAB FOP-CO/PE tüzihorganyzott acél + műanyag bevonat, 0,5 mm vtg., standard színben, Ksz: 45 cm</t>
  </si>
  <si>
    <t>Bádogozás</t>
  </si>
  <si>
    <t>44-001-1.1.1.1-0131032</t>
  </si>
  <si>
    <t>44-001-1.1.1.1-0131033</t>
  </si>
  <si>
    <t>44-001-1.1.1.2-0131036</t>
  </si>
  <si>
    <t>44-001-1.1.1.2-0131037</t>
  </si>
  <si>
    <t>44-001-1.1.1.2-0131038</t>
  </si>
  <si>
    <t>44-001-1.1.1.2-0131039</t>
  </si>
  <si>
    <t>44-012-1.1.1.3.1-0000005</t>
  </si>
  <si>
    <t>44-012-1.1.1.3.1-0000006</t>
  </si>
  <si>
    <t>44-012-1.1.1.3.1-0000007</t>
  </si>
  <si>
    <t>44-012-1.1.1.3.1-0000008</t>
  </si>
  <si>
    <t>44-012-1.1.1.3.1-0000009</t>
  </si>
  <si>
    <t>44-012-1.1.1.3.1-0000010</t>
  </si>
  <si>
    <t>Asztalosszerkezetek elhelyezése</t>
  </si>
  <si>
    <t>45-004-2-0180302</t>
  </si>
  <si>
    <t>45-004-4.1-0990115</t>
  </si>
  <si>
    <t>Lakatosszerkezetek elhelyezése</t>
  </si>
  <si>
    <t>47-000-1.21.2.1.1.1-0142371</t>
  </si>
  <si>
    <t>Belső festéseknél felület előkészítése, részmunkák; glettelés, műanyag kötőanyagú glettel (simítótapasszal), vakolt felületen, bármilyen padozatú helyiségben, tagolatlan felületen Rigips Profin por alakú felületkiegyenlítő glett</t>
  </si>
  <si>
    <t>47-011-15.1.1.1-0150241</t>
  </si>
  <si>
    <t>Diszperziós festés műanyag bázisú vizes-diszperziós  fehér vagy gyárilag színezett festékkel, új vagy régi lekapart, előkészített alapfelületen, vakolaton, két rétegben, tagolatlan sima felületen Sakret DFI  diszperziós beltéri festék, fehér</t>
  </si>
  <si>
    <t>Felületképzés (festés, mázolás, tapétázás, korrózióvédelem)</t>
  </si>
  <si>
    <t>48-002-1.1.1.1.1-0099002</t>
  </si>
  <si>
    <t>Talajnedvesség elleni szigetelés; Bitumenes lemez szigetelés aljzatának kellősítése, egy rétegben, vízszintes felületen, oldószeres hideg bitumenmázzal (száraz felületen) VILLAS PORMEX oldószeres bitumenes alapozó</t>
  </si>
  <si>
    <t>48-002-1.3.1.2-0099010</t>
  </si>
  <si>
    <t>Talajnedvesség elleni szigetelés; Padlószigetelés, egy rétegben, minimum 4,0 mm vastag elasztomerbitumenes (SBS modifikált) lemezzel,  az aljzathoz foltonként vagy sávokban olvasztásos ragasztással, az átlapolásoknál teljes felületű hegesztéssel fektetve</t>
  </si>
  <si>
    <t>VILLAS E-PV 4 F/K Extra, poliészterfátyol hordozórétegű, 4 mm névleges vastagságú, elasztomerbitumenes (SBS modifikált) lemez</t>
  </si>
  <si>
    <t>48-002-1.39.1.1-0113544</t>
  </si>
  <si>
    <t>Talajnedvesség elleni szigetelés; Védő-csúsztató réteg bitumenes lemez vízszigetelésen, rögzítés nélkül, 10 cm laza átlapolással fektetve, vízszintes felületen, egy réteg minimum 0,09 mm vastag polietilén fólia AUSTROTHERM polietilén fólia, 0,09 mm</t>
  </si>
  <si>
    <t>vastagságú, 2 m szélességű</t>
  </si>
  <si>
    <t>48-005-1.3.1.2.1-0095354</t>
  </si>
  <si>
    <t>Födém hőszigetelés párazáró rétege, vízszintes felületen, egy rétegben.</t>
  </si>
  <si>
    <t>48-007-1.2.1-0090059</t>
  </si>
  <si>
    <t>48-007-1.3.1-0090051</t>
  </si>
  <si>
    <t>Fafödém Szaruzat feletti szigetelés  szálas hőszigetelő lemezzel vagy filccel 15 cm</t>
  </si>
  <si>
    <t>48-007-41.1.1.1.2-0090778</t>
  </si>
  <si>
    <t>48-007-41.1.5.1-0154435</t>
  </si>
  <si>
    <t>48-010-1.1.2.1-0310307</t>
  </si>
  <si>
    <t>Homlokzati hőszigetelés káváknál, üvegszövetháló-erősítéssel, egyenes él-képzésű, normál homlokzati EPS hőszigetelő lapokkal, ragasztóporból képzett ragasztóba, tagolatlan, sík, függőleges falon kiegészítő profilokkal együtt EPS hőszigetelő lap 30 mm</t>
  </si>
  <si>
    <t>48-010-1.1.2.1-0414611</t>
  </si>
  <si>
    <t>48-010-1.1.2.2-0310313</t>
  </si>
  <si>
    <t>Homlokzati hőszigetelés, üvegszövetháló-erősítéssel, egyenes él-képzésű, normál homlokzati EPS hőszigetelő lapokkal, ragasztóporból képzett ragasztóba, tagolt sík, függőleges falon kiegészítő profilokkal együtt 150 mm</t>
  </si>
  <si>
    <t>48-021-1.51.2.2.1-0190233</t>
  </si>
  <si>
    <t>Szigetelések rögzítése; Hőszigetelő táblák pontszerű mechanikai rögzítése, homlokzaton, műanyag vagy fém beütőszeges  műanyag beütődübelekkel</t>
  </si>
  <si>
    <t>48-021-1.63.2.1-0252013</t>
  </si>
  <si>
    <t>Szigetelések rögzítése; Hőszigetelő táblák (habosított termékek) ragasztásos rögzítése, homlokzaton, cementbázisú ragasztóanyaggal Dryvit Standard EPS porragasztó</t>
  </si>
  <si>
    <t>Szigetelés</t>
  </si>
  <si>
    <t>49-011-1.1.2.3-0193285</t>
  </si>
  <si>
    <t>49-011-1.1.2.3-0193286</t>
  </si>
  <si>
    <t>Árnyékolók beépítése</t>
  </si>
  <si>
    <t>62-002-21.3-0610721</t>
  </si>
  <si>
    <t>Egyéb használatos szegélykövek, útszegélyek készítése, alapárok kiemelése nélkül, betonhézagolással, 100 cm hosszú elemekből A Beton-Viacolor kerti szegélykő, 100x5x25 cm, szürke</t>
  </si>
  <si>
    <t>62-003-6-0120125</t>
  </si>
  <si>
    <t>Térburkolathoz fagyálló, teherhordó alap készítése, 20 cm vastagságban Nyers homokos kavics, NHK 0/125 Q-T, Délegyháza</t>
  </si>
  <si>
    <t>62-003-31.2-0611130</t>
  </si>
  <si>
    <t>Térburkolat készítése gyalogos forgalomra A Beton-Viacolor Balaton 12x24x6 cm,</t>
  </si>
  <si>
    <t>62-003-31.2-0611131</t>
  </si>
  <si>
    <t>Térburkolat készítése nagy igénybevételre, gépjárműforgalomra 8 cm-es kővel A Beton-Viacolor Balaton 12x24x8 cm, szürke</t>
  </si>
  <si>
    <t>Kőburkolat készítése</t>
  </si>
  <si>
    <t>91-003-3.2.1.1.2-0631101</t>
  </si>
  <si>
    <t xml:space="preserve">10m˛   </t>
  </si>
  <si>
    <t>Gyepesítés, előkészített talajon magvetéssel, kézzel szórva, vízszintes területen, műtrágyázással KITE PÁZSIT fűmagkeverék, 40-50 dkg/10 m2</t>
  </si>
  <si>
    <t>Kert és parképítési munkák</t>
  </si>
  <si>
    <t>Összesen:</t>
  </si>
  <si>
    <t xml:space="preserve">                                       </t>
  </si>
  <si>
    <t xml:space="preserve">A munka leírása: Bocskaikert           </t>
  </si>
  <si>
    <t xml:space="preserve">Humánszolgáltató Központ építése                                              </t>
  </si>
  <si>
    <t xml:space="preserve">ÉPÍTÉSZET                                                                     </t>
  </si>
  <si>
    <t xml:space="preserve">                                                                              </t>
  </si>
  <si>
    <t>Költségvetés főösszesítő</t>
  </si>
  <si>
    <t>Megnevezés</t>
  </si>
  <si>
    <t>Anyagköltség</t>
  </si>
  <si>
    <t>Díjköltség</t>
  </si>
  <si>
    <t>1. Építmény közvetlen költségei</t>
  </si>
  <si>
    <t>1.1 Közvetlen önköltség összesen</t>
  </si>
  <si>
    <t>2.1 ÁFA vetítési alap</t>
  </si>
  <si>
    <t>2.2 Áfa</t>
  </si>
  <si>
    <t>3.  A munka ára</t>
  </si>
  <si>
    <t>Aláírás</t>
  </si>
  <si>
    <t>15-004-21.1.2.1.1.1</t>
  </si>
  <si>
    <t>Gerendazsaluzás, 20-60 cm oldalmagasság között, szerelt táblás zsaluzattal, alátámasztó állvánnyal, födémzsaluzattal, 3 m magasságig</t>
  </si>
  <si>
    <t>m2</t>
  </si>
  <si>
    <t>15-003-2.1.2.1.1</t>
  </si>
  <si>
    <t>Oszlopzsaluzás, állandó keresztmetszetű, négyszögű, szerelt táblás zsaluzattal, kézzel mozgatva, kitámasztással, 3 m magasságig, 60 cm oldalméretig</t>
  </si>
  <si>
    <t>21-003-11.2.1</t>
  </si>
  <si>
    <t>Földvisszatöltés munkagödörbe vagy munkaárokba,
tömörítés nélkül, réteges elterítéssel,
I-IV. osztályú talajban,
gépi erővel, az anyag súlypontja 10,0 m-en belül,
a vezetéket (műtárgyat) környező 50 cm-en túli szelvényrészben</t>
  </si>
  <si>
    <t>m3</t>
  </si>
  <si>
    <t>31-001-1.2.2-0220955</t>
  </si>
  <si>
    <t>Betonacél helyszíni szerelése  függőleges vagy vízszintes tartószerkezetbe, bordás betonacélból, 8 mm</t>
  </si>
  <si>
    <t>31-001-1.2.2-0221002</t>
  </si>
  <si>
    <t>Betonacél helyszíni szerelése  függőleges vagy vízszintes tartószerkezetbe, bordás betonacélból, 16 mm</t>
  </si>
  <si>
    <t>21-011-7.2-0120122</t>
  </si>
  <si>
    <t>Feltöltések alap- és lábazati falak közé és alagsori vagy alá nem pincézett földszinti padozatok alá, az anyag szétterítésével, mozgatásával, kézi döngöléssel, földfeltöltés</t>
  </si>
  <si>
    <t>31-001-2-0451506</t>
  </si>
  <si>
    <t>Hegesztett betonacél háló szerelése tartószerkezetbe</t>
  </si>
  <si>
    <t>t</t>
  </si>
  <si>
    <t>Vasbeton lábazati fal készítése,  szivattyús technológiával, vibrátoros tömörítéssel, 25-50 cm vastagság között, C20/25 - XC1 - 24-F2</t>
  </si>
  <si>
    <t>Vasbeton koszorú készítése, betonszivattyús technológiával, vibrátoros tömörítéssel, C20/25 - XC1 - 24-F2</t>
  </si>
  <si>
    <t>Sík vagy alulbordás vasbeton lemez készítése, 15°-os hajlásszögig, betonszivattyús technológiával, vibrátoros tömörítéssel, 12 cm vastagság felett, C20/25 - XC1 - 24-F2</t>
  </si>
  <si>
    <t>Vasalt szerelőbeton készítése szivattyús technológiával, 10 cm vastagságban, C20/25 - XC1 - 24-F2</t>
  </si>
  <si>
    <t>Beton sávalap készítése, szivattyús technológiával, C12/15-X0b(H)-24-F1</t>
  </si>
  <si>
    <t>Beton aljzat készítése betonszivattyú ts technológiával, burkolat alatti, 6 cm vtg, C12/15-X0b(H)-24-F1</t>
  </si>
  <si>
    <t>Előlépcső készítése betonból, betonszivattyús technológiával, vibrátoros tömörítéssel, C12/15-X0b(H)-24-F1</t>
  </si>
  <si>
    <t>39-001-1.1.1.2-0120012</t>
  </si>
  <si>
    <t>CW fém vázszerkezetre szerelt válaszfal hőszigeteléssel,
csavarfejek és illesztések glettelve (Q2),
2 x 1 rtg. normál, 12,5 mm vtg. gipszkarton borítással,
egyszeres,
CW 75-06 mm vtg. tartóvázzal
RIGIPS normál építőlemez RB 12,5 mm, ásványi szálas hőszigetelés</t>
  </si>
  <si>
    <t>31-011-21.2.1.3-0230810</t>
  </si>
  <si>
    <t>Oszlop, pillér készítése, vasbetonból, betonszivattyús technológiával, vibrátoros tömörítéssel C20/25 - XC1 - 24-F2</t>
  </si>
  <si>
    <t>31-021-1.3.1-0231410</t>
  </si>
  <si>
    <t>Vasbeton gerenda készítése,  betonszivattyús technológiával, vibrátoros tömörítéssel, C20/25 - XC1 - 24-F2</t>
  </si>
  <si>
    <t>Páraáteresztő alátétfólia terítése 15 cm-es átfedéssel (ellenléc külön tételben számolandó) ragasztószalaggal folytonosítva DÖRKEN Delta Maxx</t>
  </si>
  <si>
    <t>41-004-1.4.1-0134331</t>
  </si>
  <si>
    <t>Egyszeres fedés oldalhornyos betoncserepekkel, hullámos sima felületű, 45° tetőhajlásszögig TERRÁN Synus ColorSystem alapcserép tégla, barna</t>
  </si>
  <si>
    <t>41-004-19.3.1-0134334</t>
  </si>
  <si>
    <t>Egyszeres betoncserépfedésnél
taréjgerinc készítése
hullámos betoncserépfedésnél, kúpcseréppel, 
univerzális taréjgerinc kúpalátéttel *
TERRÁN Synus ColorSystem kúpcserép tégla, barna</t>
  </si>
  <si>
    <t>41-004-19.2.1-0134018</t>
  </si>
  <si>
    <t>Egyszeres betoncserépfedésnél oromszegély készítése, szegélycseréppel TERRÁN Rundo ColorSystem szegélycserép, jobbos 1/1, tégla, bordó,  antracit, barna</t>
  </si>
  <si>
    <t>41-004-19.5.2-0994022</t>
  </si>
  <si>
    <t>Egyszeres betoncserépfedésnél
vápaelemek elhelyezése,
fém vápaelem elhelyezése,
mindkét oldalon vápaszegéllyel
TERRÁN vápaelem 60 mm vápaszegéllyel, alumínium, bordó, tégla, fekete, barna</t>
  </si>
  <si>
    <t>35-003-3-0410051</t>
  </si>
  <si>
    <t>Gerincléc elhelyezése gerincléctartóra,
taréjgerinc- és élgerincképzésnél
Tetőléc 2-6.5 m hosszú 30/32x48/50 mm,  faanyag rovar, gomba és tűz elleni védőszerrel kezelve</t>
  </si>
  <si>
    <t>m</t>
  </si>
  <si>
    <t>Gipszkarton burkolat készítése fa lécvázra, DÖRKEN Delta DAWI Gp párazáró fóliával együtt.</t>
  </si>
  <si>
    <t>db</t>
  </si>
  <si>
    <t>32-002-1.1.1-0119902</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</si>
  <si>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elemmagas nyílásáthidaló, 1,25 m</t>
  </si>
  <si>
    <t>32-002-1.1.1-0119903</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</si>
  <si>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elemmagas nyílásáthidaló, 1,50 m</t>
  </si>
  <si>
    <t>32-002-1.2.1-0119909</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</si>
  <si>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0,11-0,30 t/db tömeg között égetett agyag-kerámia köpenyes nyílásáthidaló POROTHERM elemmagas nyílásáthidaló, 3,00 m</t>
  </si>
  <si>
    <t>Előregyártott épületszerkezeti elem elhelyezése és szerelése</t>
  </si>
  <si>
    <t>32-002-1.1.1-0119907</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</si>
  <si>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elemmagas nyílásáthidaló, 2,50 m</t>
  </si>
  <si>
    <t>32-002-1.1.1-0119908</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</si>
  <si>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elemmagas nyílásáthidaló, 2,75 m</t>
  </si>
  <si>
    <t>32-002-1.1.1-0120011</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</si>
  <si>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1,25 m</t>
  </si>
  <si>
    <t>Födém; talajon fekvő padló hőszigetelő anyag elhelyezése, vízszintes felületen, aljzatbeton alá, úsztató rétegként, extrudált polisztirolhab lemezzel 12 cm vtg-ban, AUSTROTHERM AT-N 100</t>
  </si>
  <si>
    <t>48-014-7.2-0313001</t>
  </si>
  <si>
    <t>Üzemi-használati víz elleni, víznyomásnak nem kitett helyzetű, 
kerámia vagy GRES lapburkolat alatti
padlószigetelés bevonatszigeteléssel,
két rétegben,
minimum 1,0 mm száraz rétegvastagságú, kétkomponensű, 
ún. "folyékony fóliával" (rugalmas műanyagdiszperzió)
glettvassal vagy hengerrel felhordva
MAPEI Mapelastic kétkomponensű, cementkötésű, kenhető vízszigetelő habarcs</t>
  </si>
  <si>
    <t>48-007-41.1.1.1.2-0090772</t>
  </si>
  <si>
    <t>Födém; talajon fekvő padló hőszigetelő anyag elhelyezése, vízszintes felületen, aljzatbeton alá, úsztató rétegként, extrudált polisztirolhab lemezzel 2 cm vtg-ban, AUSTROTHERM AT-N 100</t>
  </si>
  <si>
    <t>Födém; Padló hőszigetelő anyag elhelyezése, vízszintes felületen, nem járható födémre, szálas szigetelő anyaggal (üveggyapot, kőzetgyapot) 30 cm vtg, vb födémen (ideiglenes)</t>
  </si>
  <si>
    <t>Fafödém hő- és hangszigetelése; Szaruzat közti szigetelés rögzítéssel szálas hőszigetelés Rockwool Multirock 15 cm</t>
  </si>
  <si>
    <t>35-006-6</t>
  </si>
  <si>
    <t>Padlásjárda zárlécvázzal, 50 cm szélességig</t>
  </si>
  <si>
    <t>Függőereszcsatorna szerelése, négyszögszelvényű, bármilyen kiterített szélességben, színes műanyagbevonatú horganyzott acéllemezből LINDAB 0,7mm</t>
  </si>
  <si>
    <t>Lefolyócső szerelése kör keresztmetszettel, bármilyen kiterített szélességgel, színes műanyagbevonatú horganyzott acéllemezből LINDAB négyszögszelvényű lefolyócső horg.acél + műanyagbevonat, standard színben, Ksz: 25 cm</t>
  </si>
  <si>
    <t>B1 jelű Fa beltéri nyílászárók elhelyezése, utólagos elhelyezéssel, tömítéssel, szerelvényezve, finom beállítással, laminált fa tokszerkezet, MDF ajtólap, krómozott kilinccsel, normál ajtózárral, alul szellőzőráccsal, 75*210 cm méretben, konszignáció szerint.</t>
  </si>
  <si>
    <t>B2 jelű Fa beltéri nyílászárók elhelyezése, utólagos elhelyezéssel, tömítéssel, szerelvényezve, finom beállítással, laminált fa tokszerkezet, MDF ajtólap, krómozott kilinccsel, normál ajtózárral, 90*210 cm méretben, konszignáció szerint.</t>
  </si>
  <si>
    <t>B3 jelű Fa beltéri nyílászárók elhelyezése, utólagos elhelyezéssel, tömítéssel, szerelvényezve, finom beállítással, laminált fa tokszerkezet, MDF ajtólap, krómozott kilinccsel, normál ajtózárral, acéllemezzel borított rúgózónával, 100*210 cm méretben, konszignáció szerint.</t>
  </si>
  <si>
    <t>B4 jelű Fa beltéri nyílászárók elhelyezése, utólagos elhelyezéssel, tömítéssel, szerelvényezve, finom beállítással, laminált fa tokszerkezet, MDF ajtólap, krómozott kilinccsel, normál ajtózárral, acéllemezzel borított rúgózónával, 110*210 cm méretben, konszignáció szerint.</t>
  </si>
  <si>
    <t>B5 jelű Fa beltéri nyílászárók elhelyezése, utólagos elhelyezéssel, tömítéssel, szerelvényezve, finom beállítással, laminált fa tokszerkezet, MDF ajtólap, üvegeztett, kétszárnyú, krómozott kilinccsel, normál ajtózárral, 210*210 cm méretben, konszignáció szerint.</t>
  </si>
  <si>
    <t>B6 jelű Fa beltéri nyílászárók elhelyezése, utólagos elhelyezéssel, tömítéssel, szerelvényezve, finom beállítással, laminált fa tokszerkezet, MDF ajtólap, üvegeztett, harmonika ajtó, krómozott fogóval, mágneses ajtózárral, 420*210 cm méretben, konszignáció szerint.</t>
  </si>
  <si>
    <t>44-001-1.1.1.2-0131040</t>
  </si>
  <si>
    <r>
      <t>Bf1 jelű</t>
    </r>
    <r>
      <rPr>
        <sz val="10"/>
        <color indexed="10"/>
        <rFont val="Times New Roman CE"/>
        <family val="0"/>
      </rPr>
      <t xml:space="preserve"> </t>
    </r>
    <r>
      <rPr>
        <sz val="10"/>
        <rFont val="Times New Roman CE"/>
        <family val="0"/>
      </rPr>
      <t>WC fülkefal elhelyezése, szerelvényezve, finom beállítással, 24 mm laminált építőlemez fal és ajtólap, krómozott fogóval, WC zárral, 90+1,20*210 cm méretben, konszignáció szerint.</t>
    </r>
  </si>
  <si>
    <t>44-001-1.1.1.2-0131041</t>
  </si>
  <si>
    <r>
      <t>Bf2 jelű</t>
    </r>
    <r>
      <rPr>
        <sz val="10"/>
        <color indexed="10"/>
        <rFont val="Times New Roman CE"/>
        <family val="0"/>
      </rPr>
      <t xml:space="preserve"> </t>
    </r>
    <r>
      <rPr>
        <sz val="10"/>
        <rFont val="Times New Roman CE"/>
        <family val="0"/>
      </rPr>
      <t>WC fülkefal elhelyezése, szerelvényezve, finom beállítással, 24 mm laminált építőlemez fal és ajtólap, krómozott fogóval, WC zárral, 90+2,40*210 cm méretben, konszignáció szerint.</t>
    </r>
  </si>
  <si>
    <t>44-001-1.1.1.2-0131042</t>
  </si>
  <si>
    <r>
      <t>Pf1 jelű</t>
    </r>
    <r>
      <rPr>
        <sz val="10"/>
        <color indexed="10"/>
        <rFont val="Times New Roman CE"/>
        <family val="0"/>
      </rPr>
      <t xml:space="preserve"> </t>
    </r>
    <r>
      <rPr>
        <sz val="10"/>
        <rFont val="Times New Roman CE"/>
        <family val="0"/>
      </rPr>
      <t>padlásfeljáró elhelyezése, szerelvényezve, finom beállítással, tűzgátló laminált építőlemez, távnyitós ajtózárral, 70*120 cm méretben, konszignáció szerint.</t>
    </r>
  </si>
  <si>
    <t>A1 jelű lamellás árnyékoló felszerelése, 235*260 cm méretben, részletrajz szerint.</t>
  </si>
  <si>
    <t>A2 jelű lamellás árnyékoló felszerelése, 343x260 cm</t>
  </si>
  <si>
    <t>44-011-1.1.1-0000001</t>
  </si>
  <si>
    <t>H1 jelű műanyag kültéri nyílászárók elhelyezése előre kihagyott falnyílásba, hőszigetelt, fokozott légzárású bejárati ajtó, tömítéssel, szerelvényezve, finom beállítással, Kifelé nyíló üvegezett kétszárnyú bejárati ajtó, mérete: 210 x  240 cm, konszignáció szerint.</t>
  </si>
  <si>
    <t>44-011-1.1.1-0000002</t>
  </si>
  <si>
    <t>44-011-1.1.1-0000003</t>
  </si>
  <si>
    <t>H3 jelű műanyag kültéri nyílászárók elhelyezése előre kihagyott falnyílásba, hőszigetelt, fokozott légzárású bejárati ajtó, tömítéssel, szerelvényezve, finom beállítással, Kifelé nyíló üvegezett kétszárnyú teraszajtó, mérete: 210 x  240 cm, konszignáció szerint.</t>
  </si>
  <si>
    <t>44-011-1.1.1-0000004</t>
  </si>
  <si>
    <t>H2 jelű műanyag kültéri nyílászárók elhelyezése előre kihagyott falnyílásba, hőszigetelt, fokozott légzárású bejárati ajtó, tömítéssel, szerelvényezve, finom beállítással, félig üvegezett egyszárnyú bejárati ajtó, mérete: 100 x  240 cm, konszignáció szerint.</t>
  </si>
  <si>
    <t>H4 jelű, műanyag kültéri nyílászárók elhelyezése előre kihagyott falnyílásba, hőszigetelt, fokozott légzárású bejárati ajtó, tömítéssel, szerelvényezve, finom beállítással, üvegezett kétszárnyú tolóajtó, mérete: 240 x  240 cm,  konszignáció szerint.</t>
  </si>
  <si>
    <t>H5 jelű műanyag kültéri nyílászárók, hőszigetelt, fokozott légzárású ablak elhelyezése előre kihagyott falnyílásba, tömítéssel, szerelvényezve, finombeállítással, külső és belső műanyag párkánnyal ötkamrás profil, 75*150,  konszignáció szerint.</t>
  </si>
  <si>
    <t>H6 jelű műanyag kültéri nyílászárók, hőszigetelt, fokozott légzárású ablak elhelyezése előre kihagyott falnyílásba, tömítéssel, szerelvényezve, finombeállítással, külső és belső műanyag párkánnyal ötkamrás profil, 120*150,  konszignáció szerint.</t>
  </si>
  <si>
    <t>H7 jelű műanyag kültéri nyílászárók, hőszigetelt, fokozott légzárású fix ablak elhelyezése előre kihagyott falnyílásba, tömítéssel, szerelvényezve, finombeállítással, külső és belső műanyag párkánnyal ötkamrás profil, 135*150, konszignáció szerint.</t>
  </si>
  <si>
    <t>H8 jelű műanyag kültéri nyílászárók, hőszigetelt, fokozott légzárású bukó ablak elhelyezése előre kihagyott falnyílásba, tömítéssel, szerelvényezve, finombeállítással, külső és belső műanyag párkánnyal ötkamrás profil, 90*240, konszignáció szerint.</t>
  </si>
  <si>
    <t>H9 jelű műanyag kültéri nyílászárók, hőszigetelt, fokozott légzárású erkélyajtó elhelyezése előre kihagyott falnyílásba, tömítéssel, szerelvényezve, finombeállítással, ötkamrás profil, 120*210, konszignáció szerint.</t>
  </si>
  <si>
    <t>H10 jelű műanyag kültéri nyílászárók, hőszigetelt, fokozott légzárású ablak elhelyezése előre kihagyott falnyílásba, tömítéssel, szerelvényezve, finombeállítással, ötkamrás profil, 120*240, konszignáció szerint.</t>
  </si>
  <si>
    <t>44-012-1.1.1.3.1-0000011</t>
  </si>
  <si>
    <t>H11 jelű műanyag kültéri nyílászárók, hőszigetelt, fokozott légzárású ablak elhelyezése előre kihagyott falnyílásba, tömítéssel, szerelvényezve, finombeállítással, ötkamrás profil, 210*240, konszignáció szerint.</t>
  </si>
  <si>
    <t>44-012-1.1.1.3.1-0000012</t>
  </si>
  <si>
    <t>H12 jelű műanyag kültéri nyílászárók, hőszigetelt, fokozott légzárású ablak elhelyezése előre kihagyott falnyílásba, tömítéssel, szerelvényezve, finombeállítással, ötkamrás profil, 225*240</t>
  </si>
  <si>
    <t>L1-2 jelű lépcsőkorlát gyártása és helyszíni szerelése, 50 mm acélcső korlát és oszlop, felületkezelve, konszignáció szerint.</t>
  </si>
  <si>
    <t>L3 jelű franciaerkély korlát gyártása és helyszíni szerelése, 10 és 30 mm acélcső, 10 mm laposacél felületkezelve, konszignáció szerint.</t>
  </si>
  <si>
    <t>45-004-4.1-0990116</t>
  </si>
  <si>
    <t>L3 jelű acél korlát gyártása és helyszíni szerelése, laposacél létraváz, 30.30 acél létrafokok felületkezelve, konszignáció szerint.</t>
  </si>
  <si>
    <t>48-010-1.5.1.1-0118007</t>
  </si>
  <si>
    <t>Homlokzati hőszigetelés, üvegszövetháló-erősítéssel,
lépcsős él-képzésű, érdesített XPS hőszigetelő lapokkal,
ragasztópaszta + cementből képzett ragasztóba,
tagolatlan, sík, függőleges falon
150 mm vtg</t>
  </si>
  <si>
    <t>Homlokzati hőszigetelés, üvegszövetháló-erősítéssel, egyenes él-képzésű, normál homlokzati EPS hőszigetelő lapokkal, ragasztóporból képzett ragasztóba, tagolatlan, sík, függőleges falon 30 mm</t>
  </si>
  <si>
    <t>Vékonyvakolatok, színvakolatok felhordása alapozott, előkészített felületre, egy rétegben, Baumit 2k kapart nemesvakolat</t>
  </si>
  <si>
    <t>33-001-1.2.1.3.1.3.1-0110832</t>
  </si>
  <si>
    <t>Teherhordó és kitöltő falazat készítése,
pórusbeton termékekből,
normál elemekből,
300 mm falvastagságban,
600x200x300 mm-es méretű
hidrofóbizált hőhídmegszakító kézi falazóelemből (fugavastagság 5 mm),
indítósor készítése hőszigetelő habarcsba falazva
YTONG Start hőhídmegszakító elem, sima, 600x200x300 mm,
YTONG hőszigetelő falazóhabarcs</t>
  </si>
  <si>
    <t>42-022-2.1.2.1.1-0212005</t>
  </si>
  <si>
    <t>42-022-2.1.2.1.1-0212006</t>
  </si>
  <si>
    <t>Vezetősáv készítése beltérben vizuális és taktilis információt hordozó, bordázott (pl. Zalakerámia TTG35019) burkolólappal, csomópontokban markánsan eltérő, pogácsás, kontrasztos lappal, Ak.ment tervfejezet szerint.</t>
  </si>
  <si>
    <t>42-022-2.1.2.1.1-0212007</t>
  </si>
  <si>
    <t>Vezetősáv készítése kültérben vizuális és taktilis információt hordozó, bordázott (pl. Zalakerámia TTG35019) burkolólappal, csomópontokban markánsan eltérő, pogácsás, kontrasztos lappal, Ak.ment tervfejezet szerint.</t>
  </si>
  <si>
    <t>Rámpák és előlépcső elején és végén 60 cm széles, taktilis előjelzés készítése bordázott (pl. Zalakerámia TTG35019) burkolólappal, Ak.ment tervfejezet szerint.</t>
  </si>
  <si>
    <t>42-022-2.1.2.1.2-0212007</t>
  </si>
  <si>
    <t>44-027-2.3</t>
  </si>
  <si>
    <t>Funkció jelző ajtótáblák gyártása és felszerelése, Ak.mentesítési tervfejezet szerint.</t>
  </si>
  <si>
    <t>Beltéri információs tábla gyártása és felszerelése, Ak.mentesítési tervfejezet szerint.</t>
  </si>
  <si>
    <t>Gyengeáram</t>
  </si>
  <si>
    <t>72-001-61.1.1.1.</t>
  </si>
  <si>
    <t>Kommunikációs akadálymentesítés;
Hangfrekvenciás indukciós hurokerősítő rendszer (AFILS) kialakítása,
közvetlen kommunikációhoz,
max. 3 m˛ területi lefedettségig,
hordozható (mobil), kész kompakt kivitelben</t>
  </si>
  <si>
    <t>72-001-61.1.2.1.</t>
  </si>
  <si>
    <t>Kommunikációs akadálymentesítés;
Hangfrekvenciás indukciós hurokerősítő rendszer (AFILS) kialakítása,
terek hangosításához,
telepíthető fix kivitelben,
100 m˛ területi lefedettségig</t>
  </si>
  <si>
    <t>44-027-2.4</t>
  </si>
  <si>
    <t>Kültéri információs tábla gyártása és felszerelése, Ak.mentesítési tervfejezet szerint.</t>
  </si>
  <si>
    <t>62-003-83.3-0614490</t>
  </si>
  <si>
    <t>Vakvezető és jelzőkő készítése, homokágyazatra fektetve,
40×40×4, 40x40x6 vagy 35x35x8 - 40×40×8 cm-es méretben
LEIER Taktilis vezetőkő 35x35x8 cm méretben, bordás szürke, Cikkszám: HUTx5495</t>
  </si>
  <si>
    <t xml:space="preserve"> Kelt:      2016.09.18</t>
  </si>
</sst>
</file>

<file path=xl/styles.xml><?xml version="1.0" encoding="utf-8"?>
<styleSheet xmlns="http://schemas.openxmlformats.org/spreadsheetml/2006/main">
  <numFmts count="1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HUF&quot;;\-#,##0\ &quot;HUF&quot;"/>
    <numFmt numFmtId="165" formatCode="#,##0\ &quot;HUF&quot;;[Red]\-#,##0\ &quot;HUF&quot;"/>
    <numFmt numFmtId="166" formatCode="#,##0.00\ &quot;HUF&quot;;\-#,##0.00\ &quot;HUF&quot;"/>
    <numFmt numFmtId="167" formatCode="#,##0.00\ &quot;HUF&quot;;[Red]\-#,##0.00\ &quot;HUF&quot;"/>
    <numFmt numFmtId="168" formatCode="_-* #,##0\ &quot;HUF&quot;_-;\-* #,##0\ &quot;HUF&quot;_-;_-* &quot;-&quot;\ &quot;HUF&quot;_-;_-@_-"/>
    <numFmt numFmtId="169" formatCode="_-* #,##0\ _H_U_F_-;\-* #,##0\ _H_U_F_-;_-* &quot;-&quot;\ _H_U_F_-;_-@_-"/>
    <numFmt numFmtId="170" formatCode="_-* #,##0.00\ &quot;HUF&quot;_-;\-* #,##0.00\ &quot;HUF&quot;_-;_-* &quot;-&quot;??\ &quot;HUF&quot;_-;_-@_-"/>
    <numFmt numFmtId="171" formatCode="_-* #,##0.00\ _H_U_F_-;\-* #,##0.00\ _H_U_F_-;_-* &quot;-&quot;??\ _H_U_F_-;_-@_-"/>
    <numFmt numFmtId="172" formatCode="_-* #,##0.0\ _H_U_F_-;\-* #,##0.0\ _H_U_F_-;_-* &quot;-&quot;??\ _H_U_F_-;_-@_-"/>
    <numFmt numFmtId="173" formatCode="_-* #,##0\ _H_U_F_-;\-* #,##0\ _H_U_F_-;_-* &quot;-&quot;??\ _H_U_F_-;_-@_-"/>
  </numFmts>
  <fonts count="44">
    <font>
      <sz val="11"/>
      <color theme="1"/>
      <name val="Calibri"/>
      <family val="2"/>
    </font>
    <font>
      <sz val="11"/>
      <color indexed="8"/>
      <name val="Calibri"/>
      <family val="2"/>
    </font>
    <font>
      <sz val="10"/>
      <color indexed="10"/>
      <name val="Times New Roman CE"/>
      <family val="0"/>
    </font>
    <font>
      <sz val="10"/>
      <name val="Times New Roman CE"/>
      <family val="0"/>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8"/>
      <name val="Times New Roman CE"/>
      <family val="0"/>
    </font>
    <font>
      <b/>
      <sz val="10"/>
      <color indexed="8"/>
      <name val="Times New Roman CE"/>
      <family val="0"/>
    </font>
    <font>
      <sz val="12"/>
      <color indexed="8"/>
      <name val="Times New Roman"/>
      <family val="1"/>
    </font>
    <font>
      <b/>
      <sz val="12"/>
      <color indexed="8"/>
      <name val="Times New Roman"/>
      <family val="1"/>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Times New Roman CE"/>
      <family val="0"/>
    </font>
    <font>
      <b/>
      <sz val="10"/>
      <color theme="1"/>
      <name val="Times New Roman CE"/>
      <family val="0"/>
    </font>
    <font>
      <sz val="12"/>
      <color theme="1"/>
      <name val="Times New Roman"/>
      <family val="1"/>
    </font>
    <font>
      <b/>
      <sz val="12"/>
      <color theme="1"/>
      <name val="Times New Roman"/>
      <family val="1"/>
    </font>
  </fonts>
  <fills count="33">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27"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0" fillId="28" borderId="7" applyNumberFormat="0" applyFont="0" applyAlignment="0" applyProtection="0"/>
    <xf numFmtId="0" fontId="33" fillId="29" borderId="0" applyNumberFormat="0" applyBorder="0" applyAlignment="0" applyProtection="0"/>
    <xf numFmtId="0" fontId="34" fillId="30" borderId="8" applyNumberFormat="0" applyAlignment="0" applyProtection="0"/>
    <xf numFmtId="0" fontId="35" fillId="0" borderId="0" applyNumberFormat="0" applyFill="0" applyBorder="0" applyAlignment="0" applyProtection="0"/>
    <xf numFmtId="0" fontId="36"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38" fillId="32" borderId="0" applyNumberFormat="0" applyBorder="0" applyAlignment="0" applyProtection="0"/>
    <xf numFmtId="0" fontId="39" fillId="30" borderId="1" applyNumberFormat="0" applyAlignment="0" applyProtection="0"/>
    <xf numFmtId="9" fontId="0" fillId="0" borderId="0" applyFont="0" applyFill="0" applyBorder="0" applyAlignment="0" applyProtection="0"/>
  </cellStyleXfs>
  <cellXfs count="39">
    <xf numFmtId="0" fontId="0" fillId="0" borderId="0" xfId="0" applyFont="1" applyAlignment="1">
      <alignment/>
    </xf>
    <xf numFmtId="0" fontId="40" fillId="0" borderId="0" xfId="0" applyFont="1" applyAlignment="1">
      <alignment vertical="top" wrapText="1"/>
    </xf>
    <xf numFmtId="49" fontId="40" fillId="0" borderId="0" xfId="0" applyNumberFormat="1" applyFont="1" applyAlignment="1">
      <alignment vertical="top" wrapText="1"/>
    </xf>
    <xf numFmtId="0" fontId="41" fillId="0" borderId="10" xfId="0" applyFont="1" applyBorder="1" applyAlignment="1">
      <alignment vertical="top" wrapText="1"/>
    </xf>
    <xf numFmtId="0" fontId="41" fillId="0" borderId="0" xfId="0" applyFont="1" applyAlignment="1">
      <alignment vertical="top" wrapText="1"/>
    </xf>
    <xf numFmtId="0" fontId="41" fillId="0" borderId="10" xfId="0" applyFont="1" applyBorder="1" applyAlignment="1">
      <alignment horizontal="right" vertical="top" wrapText="1"/>
    </xf>
    <xf numFmtId="0" fontId="40" fillId="0" borderId="0" xfId="0" applyFont="1" applyAlignment="1">
      <alignment horizontal="right" vertical="top" wrapText="1"/>
    </xf>
    <xf numFmtId="0" fontId="41" fillId="0" borderId="10" xfId="0" applyFont="1" applyBorder="1" applyAlignment="1">
      <alignment horizontal="left" vertical="top" wrapText="1"/>
    </xf>
    <xf numFmtId="0" fontId="40" fillId="0" borderId="0" xfId="0" applyFont="1" applyAlignment="1">
      <alignment horizontal="left" vertical="top" wrapText="1"/>
    </xf>
    <xf numFmtId="0" fontId="41" fillId="0" borderId="0" xfId="0" applyFont="1" applyBorder="1" applyAlignment="1">
      <alignment vertical="top" wrapText="1"/>
    </xf>
    <xf numFmtId="0" fontId="42" fillId="0" borderId="0" xfId="0" applyFont="1" applyAlignment="1">
      <alignment vertical="top"/>
    </xf>
    <xf numFmtId="0" fontId="42" fillId="0" borderId="0" xfId="0" applyFont="1" applyAlignment="1">
      <alignment vertical="top" wrapText="1"/>
    </xf>
    <xf numFmtId="0" fontId="43" fillId="0" borderId="10" xfId="0" applyFont="1" applyBorder="1" applyAlignment="1">
      <alignment vertical="top" wrapText="1"/>
    </xf>
    <xf numFmtId="0" fontId="43" fillId="0" borderId="0" xfId="0" applyFont="1" applyAlignment="1">
      <alignment vertical="top"/>
    </xf>
    <xf numFmtId="0" fontId="42" fillId="0" borderId="11" xfId="0" applyFont="1" applyBorder="1" applyAlignment="1">
      <alignment vertical="top"/>
    </xf>
    <xf numFmtId="10" fontId="42" fillId="0" borderId="11" xfId="0" applyNumberFormat="1" applyFont="1" applyBorder="1" applyAlignment="1">
      <alignment vertical="top"/>
    </xf>
    <xf numFmtId="0" fontId="42" fillId="0" borderId="0" xfId="0" applyFont="1" applyAlignment="1">
      <alignment horizontal="left" vertical="top"/>
    </xf>
    <xf numFmtId="0" fontId="40" fillId="0" borderId="0" xfId="0" applyFont="1" applyFill="1" applyAlignment="1">
      <alignment horizontal="right" vertical="top" wrapText="1"/>
    </xf>
    <xf numFmtId="0" fontId="40" fillId="0" borderId="0" xfId="0" applyFont="1" applyFill="1" applyAlignment="1">
      <alignment horizontal="left" vertical="top" wrapText="1"/>
    </xf>
    <xf numFmtId="0" fontId="40" fillId="0" borderId="0" xfId="0" applyFont="1" applyFill="1" applyAlignment="1">
      <alignment vertical="top" wrapText="1"/>
    </xf>
    <xf numFmtId="49" fontId="40" fillId="0" borderId="0" xfId="0" applyNumberFormat="1" applyFont="1" applyFill="1" applyAlignment="1">
      <alignment vertical="top" wrapText="1"/>
    </xf>
    <xf numFmtId="0" fontId="41" fillId="0" borderId="10" xfId="0" applyFont="1" applyFill="1" applyBorder="1" applyAlignment="1">
      <alignment horizontal="left" vertical="top" wrapText="1"/>
    </xf>
    <xf numFmtId="0" fontId="41" fillId="0" borderId="10" xfId="0" applyFont="1" applyFill="1" applyBorder="1" applyAlignment="1">
      <alignment vertical="top" wrapText="1"/>
    </xf>
    <xf numFmtId="0" fontId="41" fillId="0" borderId="10" xfId="0" applyFont="1" applyFill="1" applyBorder="1" applyAlignment="1">
      <alignment horizontal="right" vertical="top" wrapText="1"/>
    </xf>
    <xf numFmtId="0" fontId="41" fillId="0" borderId="0" xfId="0" applyFont="1" applyFill="1" applyAlignment="1">
      <alignment vertical="top" wrapText="1"/>
    </xf>
    <xf numFmtId="0" fontId="41" fillId="0" borderId="0" xfId="0" applyFont="1" applyFill="1" applyBorder="1" applyAlignment="1">
      <alignment vertical="top" wrapText="1"/>
    </xf>
    <xf numFmtId="173" fontId="42" fillId="0" borderId="0" xfId="46" applyNumberFormat="1" applyFont="1" applyAlignment="1">
      <alignment vertical="top"/>
    </xf>
    <xf numFmtId="173" fontId="42" fillId="0" borderId="11" xfId="46" applyNumberFormat="1" applyFont="1" applyBorder="1" applyAlignment="1">
      <alignment horizontal="right" vertical="top"/>
    </xf>
    <xf numFmtId="173" fontId="42" fillId="0" borderId="11" xfId="46" applyNumberFormat="1" applyFont="1" applyBorder="1" applyAlignment="1">
      <alignment vertical="top"/>
    </xf>
    <xf numFmtId="173" fontId="43" fillId="0" borderId="10" xfId="46" applyNumberFormat="1" applyFont="1" applyBorder="1" applyAlignment="1">
      <alignment horizontal="right" vertical="top" wrapText="1"/>
    </xf>
    <xf numFmtId="173" fontId="42" fillId="0" borderId="0" xfId="46" applyNumberFormat="1" applyFont="1" applyAlignment="1">
      <alignment vertical="top" wrapText="1"/>
    </xf>
    <xf numFmtId="173" fontId="43" fillId="0" borderId="10" xfId="46" applyNumberFormat="1" applyFont="1" applyBorder="1" applyAlignment="1">
      <alignment vertical="top" wrapText="1"/>
    </xf>
    <xf numFmtId="0" fontId="42" fillId="0" borderId="0" xfId="0" applyFont="1" applyAlignment="1">
      <alignment vertical="top"/>
    </xf>
    <xf numFmtId="0" fontId="42" fillId="0" borderId="0" xfId="0" applyFont="1" applyAlignment="1">
      <alignment horizontal="center" vertical="top"/>
    </xf>
    <xf numFmtId="173" fontId="42" fillId="0" borderId="12" xfId="46" applyNumberFormat="1" applyFont="1" applyBorder="1" applyAlignment="1">
      <alignment horizontal="center" vertical="top"/>
    </xf>
    <xf numFmtId="173" fontId="42" fillId="0" borderId="11" xfId="46" applyNumberFormat="1" applyFont="1" applyBorder="1" applyAlignment="1">
      <alignment horizontal="center" vertical="top"/>
    </xf>
    <xf numFmtId="173" fontId="42" fillId="0" borderId="10" xfId="46" applyNumberFormat="1" applyFont="1" applyBorder="1" applyAlignment="1">
      <alignment horizontal="center" vertical="top"/>
    </xf>
    <xf numFmtId="0" fontId="42" fillId="0" borderId="12" xfId="0" applyFont="1" applyBorder="1" applyAlignment="1">
      <alignment horizontal="center" vertical="top"/>
    </xf>
    <xf numFmtId="0" fontId="43" fillId="0" borderId="0" xfId="0" applyFont="1" applyAlignment="1">
      <alignment vertical="top"/>
    </xf>
  </cellXfs>
  <cellStyles count="47">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Figyelmeztetés" xfId="48"/>
    <cellStyle name="Hivatkozott cella" xfId="49"/>
    <cellStyle name="Jegyzet"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6"/>
  <sheetViews>
    <sheetView tabSelected="1" zoomScalePageLayoutView="0" workbookViewId="0" topLeftCell="A1">
      <selection activeCell="C12" sqref="C12"/>
    </sheetView>
  </sheetViews>
  <sheetFormatPr defaultColWidth="9.140625" defaultRowHeight="15"/>
  <cols>
    <col min="1" max="1" width="36.421875" style="10" customWidth="1"/>
    <col min="2" max="2" width="10.7109375" style="10" customWidth="1"/>
    <col min="3" max="4" width="15.7109375" style="26" customWidth="1"/>
    <col min="5" max="16384" width="9.140625" style="10" customWidth="1"/>
  </cols>
  <sheetData>
    <row r="1" spans="1:4" s="13" customFormat="1" ht="15.75">
      <c r="A1" s="38"/>
      <c r="B1" s="38"/>
      <c r="C1" s="38"/>
      <c r="D1" s="38"/>
    </row>
    <row r="2" spans="1:4" s="13" customFormat="1" ht="15.75">
      <c r="A2" s="38"/>
      <c r="B2" s="38"/>
      <c r="C2" s="38"/>
      <c r="D2" s="38"/>
    </row>
    <row r="3" spans="1:4" s="13" customFormat="1" ht="15.75">
      <c r="A3" s="38"/>
      <c r="B3" s="38"/>
      <c r="C3" s="38"/>
      <c r="D3" s="38"/>
    </row>
    <row r="4" spans="1:4" ht="15.75">
      <c r="A4" s="32"/>
      <c r="B4" s="32"/>
      <c r="C4" s="32"/>
      <c r="D4" s="32"/>
    </row>
    <row r="5" spans="1:4" ht="15.75">
      <c r="A5" s="32"/>
      <c r="B5" s="32"/>
      <c r="C5" s="32"/>
      <c r="D5" s="32"/>
    </row>
    <row r="6" spans="1:4" ht="15.75">
      <c r="A6" s="32"/>
      <c r="B6" s="32"/>
      <c r="C6" s="32"/>
      <c r="D6" s="32"/>
    </row>
    <row r="7" spans="1:4" ht="15.75">
      <c r="A7" s="32"/>
      <c r="B7" s="32"/>
      <c r="C7" s="32"/>
      <c r="D7" s="32"/>
    </row>
    <row r="9" spans="1:3" ht="15.75">
      <c r="A9" s="10" t="s">
        <v>191</v>
      </c>
      <c r="C9" s="26" t="s">
        <v>191</v>
      </c>
    </row>
    <row r="10" spans="1:3" ht="15.75">
      <c r="A10" s="10" t="s">
        <v>191</v>
      </c>
      <c r="C10" s="26" t="s">
        <v>191</v>
      </c>
    </row>
    <row r="11" spans="1:3" ht="15.75">
      <c r="A11" s="10" t="s">
        <v>191</v>
      </c>
      <c r="C11" s="26" t="s">
        <v>335</v>
      </c>
    </row>
    <row r="12" spans="1:3" ht="15.75">
      <c r="A12" s="10" t="s">
        <v>191</v>
      </c>
      <c r="C12" s="26" t="s">
        <v>191</v>
      </c>
    </row>
    <row r="13" spans="1:3" ht="15.75">
      <c r="A13" s="10" t="s">
        <v>191</v>
      </c>
      <c r="C13" s="26" t="s">
        <v>191</v>
      </c>
    </row>
    <row r="14" spans="1:3" ht="15.75">
      <c r="A14" s="10" t="s">
        <v>191</v>
      </c>
      <c r="C14" s="26" t="s">
        <v>191</v>
      </c>
    </row>
    <row r="15" spans="1:3" ht="15.75">
      <c r="A15" s="10" t="s">
        <v>192</v>
      </c>
      <c r="C15" s="26" t="s">
        <v>191</v>
      </c>
    </row>
    <row r="16" ht="15.75">
      <c r="A16" s="10" t="s">
        <v>193</v>
      </c>
    </row>
    <row r="17" ht="15.75">
      <c r="A17" s="10" t="s">
        <v>194</v>
      </c>
    </row>
    <row r="18" ht="15.75">
      <c r="A18" s="10" t="s">
        <v>195</v>
      </c>
    </row>
    <row r="19" ht="15.75">
      <c r="A19" s="10" t="s">
        <v>195</v>
      </c>
    </row>
    <row r="20" ht="15.75">
      <c r="A20" s="10" t="s">
        <v>195</v>
      </c>
    </row>
    <row r="22" spans="1:4" ht="15.75">
      <c r="A22" s="33" t="s">
        <v>196</v>
      </c>
      <c r="B22" s="33"/>
      <c r="C22" s="33"/>
      <c r="D22" s="33"/>
    </row>
    <row r="23" spans="1:4" ht="15.75">
      <c r="A23" s="14" t="s">
        <v>197</v>
      </c>
      <c r="B23" s="14"/>
      <c r="C23" s="27" t="s">
        <v>198</v>
      </c>
      <c r="D23" s="27" t="s">
        <v>199</v>
      </c>
    </row>
    <row r="24" spans="1:4" ht="15.75">
      <c r="A24" s="14" t="s">
        <v>200</v>
      </c>
      <c r="B24" s="14"/>
      <c r="C24" s="28">
        <f>ROUND(SUM(Összesítő!B2:B23),0)</f>
        <v>0</v>
      </c>
      <c r="D24" s="28">
        <f>ROUND(SUM(Összesítő!C2:C23),0)</f>
        <v>0</v>
      </c>
    </row>
    <row r="25" spans="1:4" ht="15.75">
      <c r="A25" s="14" t="s">
        <v>201</v>
      </c>
      <c r="B25" s="14"/>
      <c r="C25" s="28">
        <f>ROUND(C24,0)</f>
        <v>0</v>
      </c>
      <c r="D25" s="28">
        <f>ROUND(D24,0)</f>
        <v>0</v>
      </c>
    </row>
    <row r="26" spans="1:4" ht="15.75">
      <c r="A26" s="10" t="s">
        <v>202</v>
      </c>
      <c r="C26" s="34">
        <f>ROUND(C25+D25,0)</f>
        <v>0</v>
      </c>
      <c r="D26" s="34"/>
    </row>
    <row r="27" spans="1:4" ht="15.75">
      <c r="A27" s="14" t="s">
        <v>203</v>
      </c>
      <c r="B27" s="15">
        <v>0.27</v>
      </c>
      <c r="C27" s="35">
        <f>ROUND(C26*B27,0)</f>
        <v>0</v>
      </c>
      <c r="D27" s="35"/>
    </row>
    <row r="28" spans="1:4" ht="15.75">
      <c r="A28" s="14" t="s">
        <v>204</v>
      </c>
      <c r="B28" s="14"/>
      <c r="C28" s="36">
        <f>ROUND(C26+C27,0)</f>
        <v>0</v>
      </c>
      <c r="D28" s="36"/>
    </row>
    <row r="32" spans="2:3" ht="15.75">
      <c r="B32" s="37" t="s">
        <v>205</v>
      </c>
      <c r="C32" s="37"/>
    </row>
    <row r="34" ht="15.75">
      <c r="A34" s="16"/>
    </row>
    <row r="35" ht="15.75">
      <c r="A35" s="16"/>
    </row>
    <row r="36" ht="15.75">
      <c r="A36" s="16"/>
    </row>
  </sheetData>
  <sheetProtection/>
  <mergeCells count="12">
    <mergeCell ref="A1:D1"/>
    <mergeCell ref="A2:D2"/>
    <mergeCell ref="A3:D3"/>
    <mergeCell ref="A4:D4"/>
    <mergeCell ref="A5:D5"/>
    <mergeCell ref="A6:D6"/>
    <mergeCell ref="A7:D7"/>
    <mergeCell ref="A22:D22"/>
    <mergeCell ref="C26:D26"/>
    <mergeCell ref="C27:D27"/>
    <mergeCell ref="C28:D28"/>
    <mergeCell ref="B32:C32"/>
  </mergeCells>
  <printOptions/>
  <pageMargins left="1" right="1" top="1" bottom="1" header="0.4166666666666667" footer="0.4166666666666667"/>
  <pageSetup firstPageNumber="-4105" useFirstPageNumber="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4"/>
  <sheetViews>
    <sheetView zoomScalePageLayoutView="0" workbookViewId="0" topLeftCell="A1">
      <selection activeCell="E19" sqref="E19"/>
    </sheetView>
  </sheetViews>
  <sheetFormatPr defaultColWidth="9.140625" defaultRowHeight="15"/>
  <cols>
    <col min="1" max="1" width="4.28125" style="18" customWidth="1"/>
    <col min="2" max="2" width="9.28125" style="19" customWidth="1"/>
    <col min="3" max="3" width="36.7109375" style="19" customWidth="1"/>
    <col min="4" max="4" width="6.7109375" style="17" customWidth="1"/>
    <col min="5" max="5" width="6.7109375" style="19" customWidth="1"/>
    <col min="6" max="7" width="8.28125" style="17" customWidth="1"/>
    <col min="8" max="9" width="10.28125" style="17" customWidth="1"/>
    <col min="10" max="10" width="15.7109375" style="19" customWidth="1"/>
    <col min="11" max="16384" width="9.140625" style="19" customWidth="1"/>
  </cols>
  <sheetData>
    <row r="1" spans="1:9" s="24" customFormat="1" ht="25.5">
      <c r="A1" s="21" t="s">
        <v>3</v>
      </c>
      <c r="B1" s="22" t="s">
        <v>4</v>
      </c>
      <c r="C1" s="22" t="s">
        <v>5</v>
      </c>
      <c r="D1" s="23" t="s">
        <v>6</v>
      </c>
      <c r="E1" s="22" t="s">
        <v>7</v>
      </c>
      <c r="F1" s="23" t="s">
        <v>8</v>
      </c>
      <c r="G1" s="23" t="s">
        <v>9</v>
      </c>
      <c r="H1" s="23" t="s">
        <v>10</v>
      </c>
      <c r="I1" s="23" t="s">
        <v>11</v>
      </c>
    </row>
    <row r="2" spans="1:9" ht="38.25">
      <c r="A2" s="18">
        <v>1</v>
      </c>
      <c r="B2" s="19" t="s">
        <v>71</v>
      </c>
      <c r="C2" s="20" t="s">
        <v>72</v>
      </c>
      <c r="D2" s="17">
        <v>3</v>
      </c>
      <c r="E2" s="19" t="s">
        <v>27</v>
      </c>
      <c r="F2" s="6">
        <v>0</v>
      </c>
      <c r="G2" s="6">
        <v>0</v>
      </c>
      <c r="H2" s="17">
        <f>ROUND(D2*F2,0)</f>
        <v>0</v>
      </c>
      <c r="I2" s="17">
        <f>ROUND(D2*G2,0)</f>
        <v>0</v>
      </c>
    </row>
    <row r="4" spans="1:9" s="25" customFormat="1" ht="12.75">
      <c r="A4" s="21"/>
      <c r="B4" s="22"/>
      <c r="C4" s="22" t="s">
        <v>24</v>
      </c>
      <c r="D4" s="23"/>
      <c r="E4" s="22"/>
      <c r="F4" s="23"/>
      <c r="G4" s="23"/>
      <c r="H4" s="23">
        <f>ROUND(SUM(H2:H3),0)</f>
        <v>0</v>
      </c>
      <c r="I4" s="23">
        <f>ROUND(SUM(I2:I3),0)</f>
        <v>0</v>
      </c>
    </row>
  </sheetData>
  <sheetProtection/>
  <printOptions/>
  <pageMargins left="0" right="0.03937007874015748" top="0.7086614173228347" bottom="0.7086614173228347" header="0.2362204724409449" footer="0.2362204724409449"/>
  <pageSetup firstPageNumber="-4105" useFirstPageNumber="1" horizontalDpi="600" verticalDpi="600" orientation="portrait" paperSize="9" r:id="rId1"/>
  <headerFooter>
    <oddHeader>&amp;L&amp;"Times New Roman CE,Félkövér"&amp;10&amp;A</oddHeader>
  </headerFooter>
</worksheet>
</file>

<file path=xl/worksheets/sheet11.xml><?xml version="1.0" encoding="utf-8"?>
<worksheet xmlns="http://schemas.openxmlformats.org/spreadsheetml/2006/main" xmlns:r="http://schemas.openxmlformats.org/officeDocument/2006/relationships">
  <dimension ref="A1:I26"/>
  <sheetViews>
    <sheetView zoomScalePageLayoutView="0" workbookViewId="0" topLeftCell="A11">
      <selection activeCell="E19" sqref="E19"/>
    </sheetView>
  </sheetViews>
  <sheetFormatPr defaultColWidth="9.140625" defaultRowHeight="15"/>
  <cols>
    <col min="1" max="1" width="4.28125" style="18" customWidth="1"/>
    <col min="2" max="2" width="9.28125" style="19" customWidth="1"/>
    <col min="3" max="3" width="36.7109375" style="19" customWidth="1"/>
    <col min="4" max="4" width="6.7109375" style="17" customWidth="1"/>
    <col min="5" max="5" width="6.7109375" style="19" customWidth="1"/>
    <col min="6" max="7" width="8.28125" style="17" customWidth="1"/>
    <col min="8" max="9" width="10.28125" style="17" customWidth="1"/>
    <col min="10" max="10" width="15.7109375" style="19" customWidth="1"/>
    <col min="11" max="16384" width="9.140625" style="19" customWidth="1"/>
  </cols>
  <sheetData>
    <row r="1" spans="1:9" s="24" customFormat="1" ht="25.5">
      <c r="A1" s="21" t="s">
        <v>3</v>
      </c>
      <c r="B1" s="22" t="s">
        <v>4</v>
      </c>
      <c r="C1" s="22" t="s">
        <v>5</v>
      </c>
      <c r="D1" s="23" t="s">
        <v>6</v>
      </c>
      <c r="E1" s="22" t="s">
        <v>7</v>
      </c>
      <c r="F1" s="23" t="s">
        <v>8</v>
      </c>
      <c r="G1" s="23" t="s">
        <v>9</v>
      </c>
      <c r="H1" s="23" t="s">
        <v>10</v>
      </c>
      <c r="I1" s="23" t="s">
        <v>11</v>
      </c>
    </row>
    <row r="2" spans="1:9" ht="76.5">
      <c r="A2" s="18">
        <v>1</v>
      </c>
      <c r="B2" s="19" t="s">
        <v>74</v>
      </c>
      <c r="C2" s="20" t="s">
        <v>75</v>
      </c>
      <c r="D2" s="17">
        <v>460</v>
      </c>
      <c r="E2" s="19" t="s">
        <v>27</v>
      </c>
      <c r="F2" s="6">
        <v>0</v>
      </c>
      <c r="G2" s="6">
        <v>0</v>
      </c>
      <c r="H2" s="17">
        <f>ROUND(D2*F2,0)</f>
        <v>0</v>
      </c>
      <c r="I2" s="17">
        <f>ROUND(D2*G2,0)</f>
        <v>0</v>
      </c>
    </row>
    <row r="4" spans="1:9" ht="38.25">
      <c r="A4" s="18">
        <v>2</v>
      </c>
      <c r="B4" s="19" t="s">
        <v>76</v>
      </c>
      <c r="C4" s="20" t="s">
        <v>77</v>
      </c>
      <c r="D4" s="17">
        <v>24</v>
      </c>
      <c r="E4" s="19" t="s">
        <v>27</v>
      </c>
      <c r="F4" s="6">
        <v>0</v>
      </c>
      <c r="G4" s="6">
        <v>0</v>
      </c>
      <c r="H4" s="17">
        <f>ROUND(D4*F4,0)</f>
        <v>0</v>
      </c>
      <c r="I4" s="17">
        <f>ROUND(D4*G4,0)</f>
        <v>0</v>
      </c>
    </row>
    <row r="6" spans="1:9" ht="51">
      <c r="A6" s="18">
        <v>3</v>
      </c>
      <c r="B6" s="19" t="s">
        <v>78</v>
      </c>
      <c r="C6" s="20" t="s">
        <v>236</v>
      </c>
      <c r="D6" s="17">
        <f>375+161</f>
        <v>536</v>
      </c>
      <c r="E6" s="19" t="s">
        <v>27</v>
      </c>
      <c r="F6" s="6">
        <v>0</v>
      </c>
      <c r="G6" s="6">
        <v>0</v>
      </c>
      <c r="H6" s="17">
        <f>ROUND(D6*F6,0)</f>
        <v>0</v>
      </c>
      <c r="I6" s="17">
        <f>ROUND(D6*G6,0)</f>
        <v>0</v>
      </c>
    </row>
    <row r="8" spans="1:9" ht="25.5">
      <c r="A8" s="18">
        <v>4</v>
      </c>
      <c r="B8" s="19" t="s">
        <v>79</v>
      </c>
      <c r="C8" s="20" t="s">
        <v>80</v>
      </c>
      <c r="D8" s="17">
        <v>161</v>
      </c>
      <c r="E8" s="19" t="s">
        <v>27</v>
      </c>
      <c r="F8" s="6">
        <v>0</v>
      </c>
      <c r="G8" s="6">
        <v>0</v>
      </c>
      <c r="H8" s="17">
        <f>ROUND(D8*F8,0)</f>
        <v>0</v>
      </c>
      <c r="I8" s="17">
        <f>ROUND(D8*G8,0)</f>
        <v>0</v>
      </c>
    </row>
    <row r="10" spans="1:9" ht="51">
      <c r="A10" s="18">
        <v>5</v>
      </c>
      <c r="B10" s="19" t="s">
        <v>81</v>
      </c>
      <c r="C10" s="20" t="s">
        <v>82</v>
      </c>
      <c r="D10" s="17">
        <v>375</v>
      </c>
      <c r="E10" s="19" t="s">
        <v>27</v>
      </c>
      <c r="F10" s="6">
        <v>0</v>
      </c>
      <c r="G10" s="6">
        <v>0</v>
      </c>
      <c r="H10" s="17">
        <f>ROUND(D10*F10,0)</f>
        <v>0</v>
      </c>
      <c r="I10" s="17">
        <f>ROUND(D10*G10,0)</f>
        <v>0</v>
      </c>
    </row>
    <row r="12" spans="1:9" ht="63.75">
      <c r="A12" s="18">
        <v>6</v>
      </c>
      <c r="B12" s="19" t="s">
        <v>245</v>
      </c>
      <c r="C12" s="20" t="s">
        <v>246</v>
      </c>
      <c r="D12" s="17">
        <v>26</v>
      </c>
      <c r="E12" s="19" t="s">
        <v>247</v>
      </c>
      <c r="F12" s="6">
        <v>0</v>
      </c>
      <c r="G12" s="6">
        <v>0</v>
      </c>
      <c r="H12" s="17">
        <f>ROUND(D12*F12,0)</f>
        <v>0</v>
      </c>
      <c r="I12" s="17">
        <f>ROUND(D12*G12,0)</f>
        <v>0</v>
      </c>
    </row>
    <row r="14" spans="1:9" ht="12.75">
      <c r="A14" s="18">
        <v>7</v>
      </c>
      <c r="B14" s="19" t="s">
        <v>83</v>
      </c>
      <c r="C14" s="20" t="s">
        <v>84</v>
      </c>
      <c r="D14" s="17">
        <v>161</v>
      </c>
      <c r="E14" s="19" t="s">
        <v>27</v>
      </c>
      <c r="F14" s="6">
        <v>0</v>
      </c>
      <c r="G14" s="6">
        <v>0</v>
      </c>
      <c r="H14" s="17">
        <f>ROUND(D14*F14,0)</f>
        <v>0</v>
      </c>
      <c r="I14" s="17">
        <f>ROUND(D14*G14,0)</f>
        <v>0</v>
      </c>
    </row>
    <row r="16" spans="1:9" ht="38.25">
      <c r="A16" s="18">
        <v>8</v>
      </c>
      <c r="B16" s="19" t="s">
        <v>85</v>
      </c>
      <c r="C16" s="20" t="s">
        <v>86</v>
      </c>
      <c r="D16" s="17">
        <v>127</v>
      </c>
      <c r="E16" s="19" t="s">
        <v>27</v>
      </c>
      <c r="F16" s="6">
        <v>0</v>
      </c>
      <c r="G16" s="6">
        <v>0</v>
      </c>
      <c r="H16" s="17">
        <f>ROUND(D16*F16,0)</f>
        <v>0</v>
      </c>
      <c r="I16" s="17">
        <f>ROUND(D16*G16,0)</f>
        <v>0</v>
      </c>
    </row>
    <row r="18" spans="1:9" ht="25.5">
      <c r="A18" s="18">
        <v>9</v>
      </c>
      <c r="B18" s="19" t="s">
        <v>87</v>
      </c>
      <c r="C18" s="20" t="s">
        <v>89</v>
      </c>
      <c r="D18" s="17">
        <v>65</v>
      </c>
      <c r="E18" s="19" t="s">
        <v>88</v>
      </c>
      <c r="F18" s="6">
        <v>0</v>
      </c>
      <c r="G18" s="6">
        <v>0</v>
      </c>
      <c r="H18" s="17">
        <f>ROUND(D18*F18,0)</f>
        <v>0</v>
      </c>
      <c r="I18" s="17">
        <f>ROUND(D18*G18,0)</f>
        <v>0</v>
      </c>
    </row>
    <row r="20" spans="1:9" ht="63.75">
      <c r="A20" s="18">
        <v>10</v>
      </c>
      <c r="B20" s="19" t="s">
        <v>90</v>
      </c>
      <c r="C20" s="20" t="s">
        <v>91</v>
      </c>
      <c r="D20" s="17">
        <v>60</v>
      </c>
      <c r="E20" s="19" t="s">
        <v>27</v>
      </c>
      <c r="F20" s="6">
        <v>0</v>
      </c>
      <c r="G20" s="6">
        <v>0</v>
      </c>
      <c r="H20" s="17">
        <f>ROUND(D20*F20,0)</f>
        <v>0</v>
      </c>
      <c r="I20" s="17">
        <f>ROUND(D20*G20,0)</f>
        <v>0</v>
      </c>
    </row>
    <row r="22" spans="1:9" ht="12.75">
      <c r="A22" s="18">
        <v>11</v>
      </c>
      <c r="B22" s="19" t="s">
        <v>270</v>
      </c>
      <c r="C22" s="20" t="s">
        <v>271</v>
      </c>
      <c r="D22" s="17">
        <v>30</v>
      </c>
      <c r="E22" s="19" t="s">
        <v>27</v>
      </c>
      <c r="F22" s="6">
        <v>0</v>
      </c>
      <c r="G22" s="6">
        <v>0</v>
      </c>
      <c r="H22" s="17">
        <f>ROUND(D22*F22,0)</f>
        <v>0</v>
      </c>
      <c r="I22" s="17">
        <f>ROUND(D22*G22,0)</f>
        <v>0</v>
      </c>
    </row>
    <row r="24" spans="1:9" ht="38.25">
      <c r="A24" s="18">
        <v>12</v>
      </c>
      <c r="B24" s="19" t="s">
        <v>92</v>
      </c>
      <c r="C24" s="20" t="s">
        <v>93</v>
      </c>
      <c r="D24" s="17">
        <v>185</v>
      </c>
      <c r="E24" s="19" t="s">
        <v>27</v>
      </c>
      <c r="F24" s="6">
        <v>0</v>
      </c>
      <c r="G24" s="6">
        <v>0</v>
      </c>
      <c r="H24" s="17">
        <f>ROUND(D24*F24,0)</f>
        <v>0</v>
      </c>
      <c r="I24" s="17">
        <f>ROUND(D24*G24,0)</f>
        <v>0</v>
      </c>
    </row>
    <row r="26" spans="1:9" s="25" customFormat="1" ht="12.75">
      <c r="A26" s="21"/>
      <c r="B26" s="22"/>
      <c r="C26" s="22" t="s">
        <v>24</v>
      </c>
      <c r="D26" s="23"/>
      <c r="E26" s="22"/>
      <c r="F26" s="23"/>
      <c r="G26" s="23"/>
      <c r="H26" s="23">
        <f>ROUND(SUM(H2:H25),0)</f>
        <v>0</v>
      </c>
      <c r="I26" s="23">
        <f>ROUND(SUM(I2:I25),0)</f>
        <v>0</v>
      </c>
    </row>
  </sheetData>
  <sheetProtection/>
  <printOptions/>
  <pageMargins left="0" right="0.03937007874015748" top="0.7086614173228347" bottom="0.7086614173228347" header="0.2362204724409449" footer="0.2362204724409449"/>
  <pageSetup firstPageNumber="-4105" useFirstPageNumber="1" horizontalDpi="600" verticalDpi="600" orientation="portrait" paperSize="9" r:id="rId1"/>
  <headerFooter>
    <oddHeader>&amp;L&amp;"Times New Roman CE,Félkövér"&amp;10&amp;A</oddHeader>
  </headerFooter>
</worksheet>
</file>

<file path=xl/worksheets/sheet12.xml><?xml version="1.0" encoding="utf-8"?>
<worksheet xmlns="http://schemas.openxmlformats.org/spreadsheetml/2006/main" xmlns:r="http://schemas.openxmlformats.org/officeDocument/2006/relationships">
  <dimension ref="A1:I8"/>
  <sheetViews>
    <sheetView zoomScalePageLayoutView="0" workbookViewId="0" topLeftCell="A1">
      <selection activeCell="E19" sqref="E19"/>
    </sheetView>
  </sheetViews>
  <sheetFormatPr defaultColWidth="9.140625" defaultRowHeight="15"/>
  <cols>
    <col min="1" max="1" width="4.28125" style="18" customWidth="1"/>
    <col min="2" max="2" width="9.28125" style="19" customWidth="1"/>
    <col min="3" max="3" width="36.7109375" style="19" customWidth="1"/>
    <col min="4" max="4" width="6.7109375" style="17" customWidth="1"/>
    <col min="5" max="5" width="6.7109375" style="19" customWidth="1"/>
    <col min="6" max="7" width="8.28125" style="17" customWidth="1"/>
    <col min="8" max="9" width="10.28125" style="17" customWidth="1"/>
    <col min="10" max="10" width="15.7109375" style="19" customWidth="1"/>
    <col min="11" max="16384" width="9.140625" style="19" customWidth="1"/>
  </cols>
  <sheetData>
    <row r="1" spans="1:9" s="24" customFormat="1" ht="25.5">
      <c r="A1" s="21" t="s">
        <v>3</v>
      </c>
      <c r="B1" s="22" t="s">
        <v>4</v>
      </c>
      <c r="C1" s="22" t="s">
        <v>5</v>
      </c>
      <c r="D1" s="23" t="s">
        <v>6</v>
      </c>
      <c r="E1" s="22" t="s">
        <v>7</v>
      </c>
      <c r="F1" s="23" t="s">
        <v>8</v>
      </c>
      <c r="G1" s="23" t="s">
        <v>9</v>
      </c>
      <c r="H1" s="23" t="s">
        <v>10</v>
      </c>
      <c r="I1" s="23" t="s">
        <v>11</v>
      </c>
    </row>
    <row r="2" spans="1:9" ht="25.5">
      <c r="A2" s="18">
        <v>1</v>
      </c>
      <c r="B2" s="19" t="s">
        <v>95</v>
      </c>
      <c r="C2" s="20" t="s">
        <v>96</v>
      </c>
      <c r="D2" s="17">
        <v>410</v>
      </c>
      <c r="E2" s="19" t="s">
        <v>27</v>
      </c>
      <c r="F2" s="6">
        <v>0</v>
      </c>
      <c r="G2" s="6">
        <v>0</v>
      </c>
      <c r="H2" s="17">
        <f>ROUND(D2*F2,0)</f>
        <v>0</v>
      </c>
      <c r="I2" s="17">
        <f>ROUND(D2*G2,0)</f>
        <v>0</v>
      </c>
    </row>
    <row r="4" spans="1:9" ht="63.75">
      <c r="A4" s="18">
        <v>2</v>
      </c>
      <c r="B4" s="19" t="s">
        <v>97</v>
      </c>
      <c r="C4" s="20" t="s">
        <v>98</v>
      </c>
      <c r="D4" s="17">
        <v>840</v>
      </c>
      <c r="E4" s="19" t="s">
        <v>27</v>
      </c>
      <c r="F4" s="6">
        <v>0</v>
      </c>
      <c r="G4" s="6">
        <v>0</v>
      </c>
      <c r="H4" s="17">
        <f>ROUND(D4*F4,0)</f>
        <v>0</v>
      </c>
      <c r="I4" s="17">
        <f>ROUND(D4*G4,0)</f>
        <v>0</v>
      </c>
    </row>
    <row r="6" spans="1:9" ht="38.25">
      <c r="A6" s="18">
        <v>3</v>
      </c>
      <c r="B6" s="19" t="s">
        <v>99</v>
      </c>
      <c r="C6" s="20" t="s">
        <v>313</v>
      </c>
      <c r="D6" s="17">
        <v>410</v>
      </c>
      <c r="E6" s="19" t="s">
        <v>27</v>
      </c>
      <c r="F6" s="6">
        <v>0</v>
      </c>
      <c r="G6" s="6">
        <v>0</v>
      </c>
      <c r="H6" s="17">
        <f>ROUND(D6*F6,0)</f>
        <v>0</v>
      </c>
      <c r="I6" s="17">
        <f>ROUND(D6*G6,0)</f>
        <v>0</v>
      </c>
    </row>
    <row r="8" spans="1:9" s="25" customFormat="1" ht="12.75">
      <c r="A8" s="21"/>
      <c r="B8" s="22"/>
      <c r="C8" s="22" t="s">
        <v>24</v>
      </c>
      <c r="D8" s="23"/>
      <c r="E8" s="22"/>
      <c r="F8" s="23"/>
      <c r="G8" s="23"/>
      <c r="H8" s="23">
        <f>ROUND(SUM(H2:H7),0)</f>
        <v>0</v>
      </c>
      <c r="I8" s="23">
        <f>ROUND(SUM(I2:I7),0)</f>
        <v>0</v>
      </c>
    </row>
  </sheetData>
  <sheetProtection/>
  <printOptions/>
  <pageMargins left="0" right="0.03937007874015748" top="0.7086614173228347" bottom="0.7086614173228347" header="0.2362204724409449" footer="0.2362204724409449"/>
  <pageSetup firstPageNumber="-4105" useFirstPageNumber="1" horizontalDpi="600" verticalDpi="600" orientation="portrait" paperSize="9" r:id="rId1"/>
  <headerFooter>
    <oddHeader>&amp;L&amp;"Times New Roman CE,Félkövér"&amp;10&amp;A</oddHeader>
  </headerFooter>
</worksheet>
</file>

<file path=xl/worksheets/sheet13.xml><?xml version="1.0" encoding="utf-8"?>
<worksheet xmlns="http://schemas.openxmlformats.org/spreadsheetml/2006/main" xmlns:r="http://schemas.openxmlformats.org/officeDocument/2006/relationships">
  <dimension ref="A1:I6"/>
  <sheetViews>
    <sheetView zoomScalePageLayoutView="0" workbookViewId="0" topLeftCell="A1">
      <selection activeCell="E19" sqref="E19"/>
    </sheetView>
  </sheetViews>
  <sheetFormatPr defaultColWidth="9.140625" defaultRowHeight="15"/>
  <cols>
    <col min="1" max="1" width="4.28125" style="18" customWidth="1"/>
    <col min="2" max="2" width="9.28125" style="19" customWidth="1"/>
    <col min="3" max="3" width="36.7109375" style="19" customWidth="1"/>
    <col min="4" max="4" width="6.7109375" style="17" customWidth="1"/>
    <col min="5" max="5" width="6.7109375" style="19" customWidth="1"/>
    <col min="6" max="7" width="8.28125" style="17" customWidth="1"/>
    <col min="8" max="9" width="10.28125" style="17" customWidth="1"/>
    <col min="10" max="10" width="15.7109375" style="19" customWidth="1"/>
    <col min="11" max="16384" width="9.140625" style="19" customWidth="1"/>
  </cols>
  <sheetData>
    <row r="1" spans="1:9" s="24" customFormat="1" ht="25.5">
      <c r="A1" s="21" t="s">
        <v>3</v>
      </c>
      <c r="B1" s="22" t="s">
        <v>4</v>
      </c>
      <c r="C1" s="22" t="s">
        <v>5</v>
      </c>
      <c r="D1" s="23" t="s">
        <v>6</v>
      </c>
      <c r="E1" s="22" t="s">
        <v>7</v>
      </c>
      <c r="F1" s="23" t="s">
        <v>8</v>
      </c>
      <c r="G1" s="23" t="s">
        <v>9</v>
      </c>
      <c r="H1" s="23" t="s">
        <v>10</v>
      </c>
      <c r="I1" s="23" t="s">
        <v>11</v>
      </c>
    </row>
    <row r="2" spans="1:9" ht="114.75">
      <c r="A2" s="18">
        <v>1</v>
      </c>
      <c r="B2" s="19" t="s">
        <v>230</v>
      </c>
      <c r="C2" s="20" t="s">
        <v>231</v>
      </c>
      <c r="D2" s="17">
        <v>6</v>
      </c>
      <c r="E2" s="19" t="s">
        <v>27</v>
      </c>
      <c r="F2" s="6">
        <v>0</v>
      </c>
      <c r="G2" s="6">
        <v>0</v>
      </c>
      <c r="H2" s="17">
        <f>ROUND(D2*F2,0)</f>
        <v>0</v>
      </c>
      <c r="I2" s="17">
        <f>ROUND(D2*G2,0)</f>
        <v>0</v>
      </c>
    </row>
    <row r="4" spans="1:9" ht="38.25">
      <c r="A4" s="18">
        <v>2</v>
      </c>
      <c r="B4" s="19" t="s">
        <v>101</v>
      </c>
      <c r="C4" s="20" t="s">
        <v>248</v>
      </c>
      <c r="D4" s="17">
        <v>185</v>
      </c>
      <c r="E4" s="19" t="s">
        <v>27</v>
      </c>
      <c r="F4" s="6">
        <v>0</v>
      </c>
      <c r="G4" s="6">
        <v>0</v>
      </c>
      <c r="H4" s="17">
        <f>ROUND(D4*F4,0)</f>
        <v>0</v>
      </c>
      <c r="I4" s="17">
        <f>ROUND(D4*G4,0)</f>
        <v>0</v>
      </c>
    </row>
    <row r="6" spans="1:9" s="25" customFormat="1" ht="12.75">
      <c r="A6" s="21"/>
      <c r="B6" s="22"/>
      <c r="C6" s="22" t="s">
        <v>24</v>
      </c>
      <c r="D6" s="23"/>
      <c r="E6" s="22"/>
      <c r="F6" s="23"/>
      <c r="G6" s="23"/>
      <c r="H6" s="23">
        <f>ROUND(SUM(H2:H4),0)</f>
        <v>0</v>
      </c>
      <c r="I6" s="23">
        <f>ROUND(SUM(I2:I4),0)</f>
        <v>0</v>
      </c>
    </row>
  </sheetData>
  <sheetProtection/>
  <printOptions/>
  <pageMargins left="0" right="0.03937007874015748" top="0.7086614173228347" bottom="0.7086614173228347" header="0.2362204724409449" footer="0.2362204724409449"/>
  <pageSetup firstPageNumber="-4105" useFirstPageNumber="1" horizontalDpi="600" verticalDpi="600" orientation="portrait" paperSize="9" r:id="rId1"/>
  <headerFooter>
    <oddHeader>&amp;L&amp;"Times New Roman CE,Félkövér"&amp;10&amp;A</oddHeader>
  </headerFooter>
</worksheet>
</file>

<file path=xl/worksheets/sheet14.xml><?xml version="1.0" encoding="utf-8"?>
<worksheet xmlns="http://schemas.openxmlformats.org/spreadsheetml/2006/main" xmlns:r="http://schemas.openxmlformats.org/officeDocument/2006/relationships">
  <dimension ref="A1:I10"/>
  <sheetViews>
    <sheetView zoomScalePageLayoutView="0" workbookViewId="0" topLeftCell="A1">
      <selection activeCell="E19" sqref="E19"/>
    </sheetView>
  </sheetViews>
  <sheetFormatPr defaultColWidth="9.140625" defaultRowHeight="15"/>
  <cols>
    <col min="1" max="1" width="4.28125" style="18" customWidth="1"/>
    <col min="2" max="2" width="9.28125" style="19" customWidth="1"/>
    <col min="3" max="3" width="36.7109375" style="19" customWidth="1"/>
    <col min="4" max="4" width="6.7109375" style="17" customWidth="1"/>
    <col min="5" max="5" width="6.7109375" style="19" customWidth="1"/>
    <col min="6" max="7" width="8.28125" style="17" customWidth="1"/>
    <col min="8" max="9" width="10.28125" style="17" customWidth="1"/>
    <col min="10" max="10" width="15.7109375" style="19" customWidth="1"/>
    <col min="11" max="16384" width="9.140625" style="19" customWidth="1"/>
  </cols>
  <sheetData>
    <row r="1" spans="1:9" s="24" customFormat="1" ht="25.5">
      <c r="A1" s="21" t="s">
        <v>3</v>
      </c>
      <c r="B1" s="22" t="s">
        <v>4</v>
      </c>
      <c r="C1" s="22" t="s">
        <v>5</v>
      </c>
      <c r="D1" s="23" t="s">
        <v>6</v>
      </c>
      <c r="E1" s="22" t="s">
        <v>7</v>
      </c>
      <c r="F1" s="23" t="s">
        <v>8</v>
      </c>
      <c r="G1" s="23" t="s">
        <v>9</v>
      </c>
      <c r="H1" s="23" t="s">
        <v>10</v>
      </c>
      <c r="I1" s="23" t="s">
        <v>11</v>
      </c>
    </row>
    <row r="2" spans="1:9" ht="51">
      <c r="A2" s="18">
        <v>1</v>
      </c>
      <c r="B2" s="19" t="s">
        <v>237</v>
      </c>
      <c r="C2" s="20" t="s">
        <v>238</v>
      </c>
      <c r="D2" s="17">
        <v>375</v>
      </c>
      <c r="E2" s="19" t="s">
        <v>27</v>
      </c>
      <c r="F2" s="6">
        <v>0</v>
      </c>
      <c r="G2" s="6">
        <v>0</v>
      </c>
      <c r="H2" s="17">
        <f>ROUND(D2*F2,0)</f>
        <v>0</v>
      </c>
      <c r="I2" s="17">
        <f>ROUND(D2*G2,0)</f>
        <v>0</v>
      </c>
    </row>
    <row r="4" spans="1:9" ht="51">
      <c r="A4" s="18">
        <v>2</v>
      </c>
      <c r="B4" s="19" t="s">
        <v>241</v>
      </c>
      <c r="C4" s="20" t="s">
        <v>242</v>
      </c>
      <c r="D4" s="17">
        <v>35</v>
      </c>
      <c r="E4" s="19" t="s">
        <v>88</v>
      </c>
      <c r="F4" s="6">
        <v>0</v>
      </c>
      <c r="G4" s="6">
        <v>0</v>
      </c>
      <c r="H4" s="17">
        <f>ROUND(D4*F4,0)</f>
        <v>0</v>
      </c>
      <c r="I4" s="17">
        <f>ROUND(D4*G4,0)</f>
        <v>0</v>
      </c>
    </row>
    <row r="6" spans="1:9" ht="76.5">
      <c r="A6" s="18">
        <v>3</v>
      </c>
      <c r="B6" s="19" t="s">
        <v>239</v>
      </c>
      <c r="C6" s="20" t="s">
        <v>240</v>
      </c>
      <c r="D6" s="17">
        <v>26</v>
      </c>
      <c r="E6" s="19" t="s">
        <v>88</v>
      </c>
      <c r="F6" s="6">
        <v>0</v>
      </c>
      <c r="G6" s="6">
        <v>0</v>
      </c>
      <c r="H6" s="17">
        <f>ROUND(D6*F6,0)</f>
        <v>0</v>
      </c>
      <c r="I6" s="17">
        <f>ROUND(D6*G6,0)</f>
        <v>0</v>
      </c>
    </row>
    <row r="7" ht="12.75">
      <c r="C7" s="20"/>
    </row>
    <row r="8" spans="1:9" ht="76.5">
      <c r="A8" s="18">
        <v>4</v>
      </c>
      <c r="B8" s="19" t="s">
        <v>243</v>
      </c>
      <c r="C8" s="20" t="s">
        <v>244</v>
      </c>
      <c r="D8" s="17">
        <v>13</v>
      </c>
      <c r="E8" s="19" t="s">
        <v>88</v>
      </c>
      <c r="F8" s="6">
        <v>0</v>
      </c>
      <c r="G8" s="6">
        <v>0</v>
      </c>
      <c r="H8" s="17">
        <f>ROUND(D8*F8,0)</f>
        <v>0</v>
      </c>
      <c r="I8" s="17">
        <f>ROUND(D8*G8,0)</f>
        <v>0</v>
      </c>
    </row>
    <row r="10" spans="1:9" s="25" customFormat="1" ht="12.75">
      <c r="A10" s="21"/>
      <c r="B10" s="22"/>
      <c r="C10" s="22" t="s">
        <v>24</v>
      </c>
      <c r="D10" s="23"/>
      <c r="E10" s="22"/>
      <c r="F10" s="23"/>
      <c r="G10" s="23"/>
      <c r="H10" s="23">
        <f>ROUND(SUM(H2:H9),0)</f>
        <v>0</v>
      </c>
      <c r="I10" s="23">
        <f>ROUND(SUM(I2:I9),0)</f>
        <v>0</v>
      </c>
    </row>
  </sheetData>
  <sheetProtection/>
  <printOptions/>
  <pageMargins left="0" right="0.03937007874015748" top="0.7086614173228347" bottom="0.7086614173228347" header="0.2362204724409449" footer="0.2362204724409449"/>
  <pageSetup firstPageNumber="-4105" useFirstPageNumber="1" horizontalDpi="600" verticalDpi="600" orientation="portrait" paperSize="9" r:id="rId1"/>
  <headerFooter>
    <oddHeader>&amp;L&amp;"Times New Roman CE,Félkövér"&amp;10&amp;A</oddHeader>
  </headerFooter>
</worksheet>
</file>

<file path=xl/worksheets/sheet15.xml><?xml version="1.0" encoding="utf-8"?>
<worksheet xmlns="http://schemas.openxmlformats.org/spreadsheetml/2006/main" xmlns:r="http://schemas.openxmlformats.org/officeDocument/2006/relationships">
  <dimension ref="A1:I20"/>
  <sheetViews>
    <sheetView zoomScalePageLayoutView="0" workbookViewId="0" topLeftCell="A11">
      <selection activeCell="E19" sqref="E19"/>
    </sheetView>
  </sheetViews>
  <sheetFormatPr defaultColWidth="9.140625" defaultRowHeight="15"/>
  <cols>
    <col min="1" max="1" width="4.28125" style="18" customWidth="1"/>
    <col min="2" max="2" width="9.28125" style="19" customWidth="1"/>
    <col min="3" max="3" width="36.7109375" style="19" customWidth="1"/>
    <col min="4" max="4" width="6.7109375" style="17" customWidth="1"/>
    <col min="5" max="5" width="6.7109375" style="19" customWidth="1"/>
    <col min="6" max="7" width="8.28125" style="17" customWidth="1"/>
    <col min="8" max="9" width="10.28125" style="17" customWidth="1"/>
    <col min="10" max="10" width="15.7109375" style="19" customWidth="1"/>
    <col min="11" max="16384" width="9.140625" style="19" customWidth="1"/>
  </cols>
  <sheetData>
    <row r="1" spans="1:9" s="24" customFormat="1" ht="25.5">
      <c r="A1" s="21" t="s">
        <v>3</v>
      </c>
      <c r="B1" s="22" t="s">
        <v>4</v>
      </c>
      <c r="C1" s="22" t="s">
        <v>5</v>
      </c>
      <c r="D1" s="23" t="s">
        <v>6</v>
      </c>
      <c r="E1" s="22" t="s">
        <v>7</v>
      </c>
      <c r="F1" s="23" t="s">
        <v>8</v>
      </c>
      <c r="G1" s="23" t="s">
        <v>9</v>
      </c>
      <c r="H1" s="23" t="s">
        <v>10</v>
      </c>
      <c r="I1" s="23" t="s">
        <v>11</v>
      </c>
    </row>
    <row r="2" spans="1:9" ht="38.25">
      <c r="A2" s="18">
        <v>1</v>
      </c>
      <c r="B2" s="19" t="s">
        <v>104</v>
      </c>
      <c r="C2" s="20" t="s">
        <v>105</v>
      </c>
      <c r="D2" s="17">
        <v>188</v>
      </c>
      <c r="E2" s="19" t="s">
        <v>27</v>
      </c>
      <c r="F2" s="6">
        <v>0</v>
      </c>
      <c r="G2" s="6">
        <v>0</v>
      </c>
      <c r="H2" s="17">
        <f>ROUND(D2*F2,0)</f>
        <v>0</v>
      </c>
      <c r="I2" s="17">
        <f>ROUND(D2*G2,0)</f>
        <v>0</v>
      </c>
    </row>
    <row r="4" spans="1:9" ht="38.25">
      <c r="A4" s="18">
        <v>2</v>
      </c>
      <c r="B4" s="19" t="s">
        <v>106</v>
      </c>
      <c r="C4" s="20" t="s">
        <v>107</v>
      </c>
      <c r="D4" s="17">
        <v>220</v>
      </c>
      <c r="E4" s="19" t="s">
        <v>27</v>
      </c>
      <c r="F4" s="6">
        <v>0</v>
      </c>
      <c r="G4" s="6">
        <v>0</v>
      </c>
      <c r="H4" s="17">
        <f>ROUND(D4*F4,0)</f>
        <v>0</v>
      </c>
      <c r="I4" s="17">
        <f>ROUND(D4*G4,0)</f>
        <v>0</v>
      </c>
    </row>
    <row r="6" spans="1:9" ht="38.25">
      <c r="A6" s="18">
        <v>3</v>
      </c>
      <c r="B6" s="19" t="s">
        <v>108</v>
      </c>
      <c r="C6" s="20" t="s">
        <v>109</v>
      </c>
      <c r="D6" s="17">
        <v>105</v>
      </c>
      <c r="E6" s="19" t="s">
        <v>27</v>
      </c>
      <c r="F6" s="6">
        <v>0</v>
      </c>
      <c r="G6" s="6">
        <v>0</v>
      </c>
      <c r="H6" s="17">
        <f>ROUND(D6*F6,0)</f>
        <v>0</v>
      </c>
      <c r="I6" s="17">
        <f>ROUND(D6*G6,0)</f>
        <v>0</v>
      </c>
    </row>
    <row r="8" spans="1:9" ht="76.5">
      <c r="A8" s="18">
        <v>4</v>
      </c>
      <c r="B8" s="19" t="s">
        <v>316</v>
      </c>
      <c r="C8" s="20" t="s">
        <v>318</v>
      </c>
      <c r="D8" s="17">
        <v>32</v>
      </c>
      <c r="E8" s="19" t="s">
        <v>247</v>
      </c>
      <c r="F8" s="6">
        <v>0</v>
      </c>
      <c r="G8" s="6">
        <v>0</v>
      </c>
      <c r="H8" s="17">
        <f>ROUND(D8*F8,0)</f>
        <v>0</v>
      </c>
      <c r="I8" s="17">
        <f>ROUND(D8*G8,0)</f>
        <v>0</v>
      </c>
    </row>
    <row r="10" spans="1:9" ht="76.5">
      <c r="A10" s="18">
        <v>5</v>
      </c>
      <c r="B10" s="19" t="s">
        <v>317</v>
      </c>
      <c r="C10" s="20" t="s">
        <v>320</v>
      </c>
      <c r="D10" s="17">
        <v>30</v>
      </c>
      <c r="E10" s="19" t="s">
        <v>247</v>
      </c>
      <c r="F10" s="6">
        <v>0</v>
      </c>
      <c r="G10" s="6">
        <v>0</v>
      </c>
      <c r="H10" s="17">
        <f>ROUND(D10*F10,0)</f>
        <v>0</v>
      </c>
      <c r="I10" s="17">
        <f>ROUND(D10*G10,0)</f>
        <v>0</v>
      </c>
    </row>
    <row r="11" ht="12.75">
      <c r="C11" s="20"/>
    </row>
    <row r="12" spans="1:9" ht="51">
      <c r="A12" s="18">
        <v>6</v>
      </c>
      <c r="B12" s="19" t="s">
        <v>319</v>
      </c>
      <c r="C12" s="20" t="s">
        <v>321</v>
      </c>
      <c r="D12" s="17">
        <v>12</v>
      </c>
      <c r="E12" s="19" t="s">
        <v>247</v>
      </c>
      <c r="F12" s="6">
        <v>0</v>
      </c>
      <c r="G12" s="6">
        <v>0</v>
      </c>
      <c r="H12" s="17">
        <f>ROUND(D12*F12,0)</f>
        <v>0</v>
      </c>
      <c r="I12" s="17">
        <f>ROUND(D12*G12,0)</f>
        <v>0</v>
      </c>
    </row>
    <row r="13" ht="12.75">
      <c r="C13" s="20"/>
    </row>
    <row r="14" spans="1:9" ht="38.25">
      <c r="A14" s="18">
        <v>7</v>
      </c>
      <c r="B14" s="19" t="s">
        <v>322</v>
      </c>
      <c r="C14" s="20" t="s">
        <v>110</v>
      </c>
      <c r="D14" s="17">
        <v>175</v>
      </c>
      <c r="E14" s="19" t="s">
        <v>88</v>
      </c>
      <c r="F14" s="6">
        <v>0</v>
      </c>
      <c r="G14" s="6">
        <v>0</v>
      </c>
      <c r="H14" s="17">
        <f>ROUND(D14*F14,0)</f>
        <v>0</v>
      </c>
      <c r="I14" s="17">
        <f>ROUND(D14*G14,0)</f>
        <v>0</v>
      </c>
    </row>
    <row r="16" spans="1:9" ht="38.25">
      <c r="A16" s="18">
        <v>8</v>
      </c>
      <c r="B16" s="19" t="s">
        <v>111</v>
      </c>
      <c r="C16" s="20" t="s">
        <v>112</v>
      </c>
      <c r="D16" s="17">
        <v>112</v>
      </c>
      <c r="E16" s="19" t="s">
        <v>27</v>
      </c>
      <c r="F16" s="6">
        <v>0</v>
      </c>
      <c r="G16" s="6">
        <v>0</v>
      </c>
      <c r="H16" s="17">
        <f>ROUND(D16*F16,0)</f>
        <v>0</v>
      </c>
      <c r="I16" s="17">
        <f>ROUND(D16*G16,0)</f>
        <v>0</v>
      </c>
    </row>
    <row r="18" spans="1:9" ht="76.5">
      <c r="A18" s="18">
        <v>9</v>
      </c>
      <c r="B18" s="19" t="s">
        <v>113</v>
      </c>
      <c r="C18" s="20" t="s">
        <v>114</v>
      </c>
      <c r="D18" s="17">
        <v>60</v>
      </c>
      <c r="E18" s="19" t="s">
        <v>27</v>
      </c>
      <c r="F18" s="6">
        <v>0</v>
      </c>
      <c r="G18" s="6">
        <v>0</v>
      </c>
      <c r="H18" s="17">
        <f>ROUND(D18*F18,0)</f>
        <v>0</v>
      </c>
      <c r="I18" s="17">
        <f>ROUND(D18*G18,0)</f>
        <v>0</v>
      </c>
    </row>
    <row r="20" spans="1:9" s="25" customFormat="1" ht="12.75">
      <c r="A20" s="21"/>
      <c r="B20" s="22"/>
      <c r="C20" s="22" t="s">
        <v>24</v>
      </c>
      <c r="D20" s="23"/>
      <c r="E20" s="22"/>
      <c r="F20" s="23"/>
      <c r="G20" s="23"/>
      <c r="H20" s="23">
        <f>ROUND(SUM(H2:H19),0)</f>
        <v>0</v>
      </c>
      <c r="I20" s="23">
        <f>ROUND(SUM(I2:I19),0)</f>
        <v>0</v>
      </c>
    </row>
  </sheetData>
  <sheetProtection/>
  <printOptions/>
  <pageMargins left="0" right="0.03937007874015748" top="0.7086614173228347" bottom="0.7086614173228347" header="0.2362204724409449" footer="0.2362204724409449"/>
  <pageSetup firstPageNumber="-4105" useFirstPageNumber="1" horizontalDpi="600" verticalDpi="600" orientation="portrait" paperSize="9" r:id="rId1"/>
  <headerFooter>
    <oddHeader>&amp;L&amp;"Times New Roman CE,Félkövér"&amp;10&amp;A</oddHeader>
  </headerFooter>
</worksheet>
</file>

<file path=xl/worksheets/sheet16.xml><?xml version="1.0" encoding="utf-8"?>
<worksheet xmlns="http://schemas.openxmlformats.org/spreadsheetml/2006/main" xmlns:r="http://schemas.openxmlformats.org/officeDocument/2006/relationships">
  <dimension ref="A1:I15"/>
  <sheetViews>
    <sheetView zoomScalePageLayoutView="0" workbookViewId="0" topLeftCell="A6">
      <selection activeCell="E19" sqref="E19"/>
    </sheetView>
  </sheetViews>
  <sheetFormatPr defaultColWidth="9.140625" defaultRowHeight="15"/>
  <cols>
    <col min="1" max="1" width="4.28125" style="18" customWidth="1"/>
    <col min="2" max="2" width="9.28125" style="19" customWidth="1"/>
    <col min="3" max="3" width="36.7109375" style="19" customWidth="1"/>
    <col min="4" max="4" width="6.7109375" style="17" customWidth="1"/>
    <col min="5" max="5" width="6.7109375" style="19" customWidth="1"/>
    <col min="6" max="7" width="8.28125" style="17" customWidth="1"/>
    <col min="8" max="9" width="10.28125" style="17" customWidth="1"/>
    <col min="10" max="10" width="15.7109375" style="19" customWidth="1"/>
    <col min="11" max="16384" width="9.140625" style="19" customWidth="1"/>
  </cols>
  <sheetData>
    <row r="1" spans="1:9" s="24" customFormat="1" ht="25.5">
      <c r="A1" s="21" t="s">
        <v>3</v>
      </c>
      <c r="B1" s="22" t="s">
        <v>4</v>
      </c>
      <c r="C1" s="22" t="s">
        <v>5</v>
      </c>
      <c r="D1" s="23" t="s">
        <v>6</v>
      </c>
      <c r="E1" s="22" t="s">
        <v>7</v>
      </c>
      <c r="F1" s="23" t="s">
        <v>8</v>
      </c>
      <c r="G1" s="23" t="s">
        <v>9</v>
      </c>
      <c r="H1" s="23" t="s">
        <v>10</v>
      </c>
      <c r="I1" s="23" t="s">
        <v>11</v>
      </c>
    </row>
    <row r="2" spans="1:9" ht="89.25">
      <c r="A2" s="18">
        <v>1</v>
      </c>
      <c r="B2" s="19" t="s">
        <v>116</v>
      </c>
      <c r="C2" s="20" t="s">
        <v>117</v>
      </c>
      <c r="D2" s="17">
        <v>161</v>
      </c>
      <c r="E2" s="19" t="s">
        <v>27</v>
      </c>
      <c r="F2" s="6">
        <v>0</v>
      </c>
      <c r="G2" s="6">
        <v>0</v>
      </c>
      <c r="H2" s="17">
        <f>ROUND(D2*F2,0)</f>
        <v>0</v>
      </c>
      <c r="I2" s="17">
        <f>ROUND(D2*G2,0)</f>
        <v>0</v>
      </c>
    </row>
    <row r="3" ht="12.75">
      <c r="C3" s="20" t="s">
        <v>118</v>
      </c>
    </row>
    <row r="5" spans="1:9" ht="51">
      <c r="A5" s="18">
        <v>2</v>
      </c>
      <c r="B5" s="19" t="s">
        <v>119</v>
      </c>
      <c r="C5" s="20" t="s">
        <v>272</v>
      </c>
      <c r="D5" s="17">
        <v>105</v>
      </c>
      <c r="E5" s="19" t="s">
        <v>88</v>
      </c>
      <c r="F5" s="6">
        <v>0</v>
      </c>
      <c r="G5" s="6">
        <v>0</v>
      </c>
      <c r="H5" s="17">
        <f>ROUND(D5*F5,0)</f>
        <v>0</v>
      </c>
      <c r="I5" s="17">
        <f>ROUND(D5*G5,0)</f>
        <v>0</v>
      </c>
    </row>
    <row r="7" spans="1:9" ht="76.5">
      <c r="A7" s="18">
        <v>3</v>
      </c>
      <c r="B7" s="19" t="s">
        <v>120</v>
      </c>
      <c r="C7" s="20" t="s">
        <v>273</v>
      </c>
      <c r="D7" s="17">
        <v>40</v>
      </c>
      <c r="E7" s="19" t="s">
        <v>88</v>
      </c>
      <c r="F7" s="6">
        <v>0</v>
      </c>
      <c r="G7" s="6">
        <v>0</v>
      </c>
      <c r="H7" s="17">
        <f>ROUND(D7*F7,0)</f>
        <v>0</v>
      </c>
      <c r="I7" s="17">
        <f>ROUND(D7*G7,0)</f>
        <v>0</v>
      </c>
    </row>
    <row r="9" spans="1:9" ht="89.25">
      <c r="A9" s="18">
        <v>4</v>
      </c>
      <c r="B9" s="19" t="s">
        <v>121</v>
      </c>
      <c r="C9" s="20" t="s">
        <v>122</v>
      </c>
      <c r="D9" s="17">
        <v>105</v>
      </c>
      <c r="E9" s="19" t="s">
        <v>88</v>
      </c>
      <c r="F9" s="6">
        <v>0</v>
      </c>
      <c r="G9" s="6">
        <v>0</v>
      </c>
      <c r="H9" s="17">
        <f>ROUND(D9*F9,0)</f>
        <v>0</v>
      </c>
      <c r="I9" s="17">
        <f>ROUND(D9*G9,0)</f>
        <v>0</v>
      </c>
    </row>
    <row r="11" spans="1:9" ht="76.5">
      <c r="A11" s="18">
        <v>5</v>
      </c>
      <c r="B11" s="19" t="s">
        <v>123</v>
      </c>
      <c r="C11" s="20" t="s">
        <v>124</v>
      </c>
      <c r="D11" s="17">
        <v>65</v>
      </c>
      <c r="E11" s="19" t="s">
        <v>88</v>
      </c>
      <c r="F11" s="6">
        <v>0</v>
      </c>
      <c r="G11" s="6">
        <v>0</v>
      </c>
      <c r="H11" s="17">
        <f>ROUND(D11*F11,0)</f>
        <v>0</v>
      </c>
      <c r="I11" s="17">
        <f>ROUND(D11*G11,0)</f>
        <v>0</v>
      </c>
    </row>
    <row r="13" spans="1:9" ht="89.25">
      <c r="A13" s="18">
        <v>6</v>
      </c>
      <c r="B13" s="19" t="s">
        <v>125</v>
      </c>
      <c r="C13" s="20" t="s">
        <v>126</v>
      </c>
      <c r="D13" s="17">
        <v>15</v>
      </c>
      <c r="E13" s="19" t="s">
        <v>88</v>
      </c>
      <c r="F13" s="6">
        <v>0</v>
      </c>
      <c r="G13" s="6">
        <v>0</v>
      </c>
      <c r="H13" s="17">
        <f>ROUND(D13*F13,0)</f>
        <v>0</v>
      </c>
      <c r="I13" s="17">
        <f>ROUND(D13*G13,0)</f>
        <v>0</v>
      </c>
    </row>
    <row r="15" spans="1:9" s="25" customFormat="1" ht="12.75">
      <c r="A15" s="21"/>
      <c r="B15" s="22"/>
      <c r="C15" s="22" t="s">
        <v>24</v>
      </c>
      <c r="D15" s="23"/>
      <c r="E15" s="22"/>
      <c r="F15" s="23"/>
      <c r="G15" s="23"/>
      <c r="H15" s="23">
        <f>ROUND(SUM(H2:H14),0)</f>
        <v>0</v>
      </c>
      <c r="I15" s="23">
        <f>ROUND(SUM(I2:I14),0)</f>
        <v>0</v>
      </c>
    </row>
  </sheetData>
  <sheetProtection/>
  <printOptions/>
  <pageMargins left="0" right="0.03937007874015748" top="0.7086614173228347" bottom="0.7086614173228347" header="0.2362204724409449" footer="0.2362204724409449"/>
  <pageSetup firstPageNumber="-4105" useFirstPageNumber="1" horizontalDpi="600" verticalDpi="600" orientation="portrait" paperSize="9" r:id="rId1"/>
  <headerFooter>
    <oddHeader>&amp;L&amp;"Times New Roman CE,Félkövér"&amp;10&amp;A</oddHeader>
  </headerFooter>
</worksheet>
</file>

<file path=xl/worksheets/sheet17.xml><?xml version="1.0" encoding="utf-8"?>
<worksheet xmlns="http://schemas.openxmlformats.org/spreadsheetml/2006/main" xmlns:r="http://schemas.openxmlformats.org/officeDocument/2006/relationships">
  <dimension ref="A1:I50"/>
  <sheetViews>
    <sheetView zoomScalePageLayoutView="0" workbookViewId="0" topLeftCell="A44">
      <selection activeCell="E19" sqref="E19"/>
    </sheetView>
  </sheetViews>
  <sheetFormatPr defaultColWidth="9.140625" defaultRowHeight="15"/>
  <cols>
    <col min="1" max="1" width="4.28125" style="18" customWidth="1"/>
    <col min="2" max="2" width="9.28125" style="19" customWidth="1"/>
    <col min="3" max="3" width="36.7109375" style="19" customWidth="1"/>
    <col min="4" max="4" width="6.7109375" style="17" customWidth="1"/>
    <col min="5" max="5" width="6.7109375" style="19" customWidth="1"/>
    <col min="6" max="7" width="8.28125" style="17" customWidth="1"/>
    <col min="8" max="9" width="10.28125" style="17" customWidth="1"/>
    <col min="10" max="10" width="15.7109375" style="19" customWidth="1"/>
    <col min="11" max="16384" width="9.140625" style="19" customWidth="1"/>
  </cols>
  <sheetData>
    <row r="1" spans="1:9" s="24" customFormat="1" ht="25.5">
      <c r="A1" s="21" t="s">
        <v>3</v>
      </c>
      <c r="B1" s="22" t="s">
        <v>4</v>
      </c>
      <c r="C1" s="22" t="s">
        <v>5</v>
      </c>
      <c r="D1" s="23" t="s">
        <v>6</v>
      </c>
      <c r="E1" s="22" t="s">
        <v>7</v>
      </c>
      <c r="F1" s="23" t="s">
        <v>8</v>
      </c>
      <c r="G1" s="23" t="s">
        <v>9</v>
      </c>
      <c r="H1" s="23" t="s">
        <v>10</v>
      </c>
      <c r="I1" s="23" t="s">
        <v>11</v>
      </c>
    </row>
    <row r="2" spans="1:9" ht="89.25">
      <c r="A2" s="18">
        <v>1</v>
      </c>
      <c r="B2" s="19" t="s">
        <v>128</v>
      </c>
      <c r="C2" s="20" t="s">
        <v>274</v>
      </c>
      <c r="D2" s="17">
        <v>4</v>
      </c>
      <c r="E2" s="19" t="s">
        <v>13</v>
      </c>
      <c r="F2" s="6">
        <v>0</v>
      </c>
      <c r="G2" s="6">
        <v>0</v>
      </c>
      <c r="H2" s="17">
        <f>ROUND(D2*F2,0)</f>
        <v>0</v>
      </c>
      <c r="I2" s="17">
        <f>ROUND(D2*G2,0)</f>
        <v>0</v>
      </c>
    </row>
    <row r="4" spans="1:9" ht="76.5">
      <c r="A4" s="18">
        <v>2</v>
      </c>
      <c r="B4" s="19" t="s">
        <v>129</v>
      </c>
      <c r="C4" s="20" t="s">
        <v>275</v>
      </c>
      <c r="D4" s="17">
        <v>4</v>
      </c>
      <c r="E4" s="19" t="s">
        <v>13</v>
      </c>
      <c r="F4" s="6">
        <v>0</v>
      </c>
      <c r="G4" s="6">
        <v>0</v>
      </c>
      <c r="H4" s="17">
        <f>ROUND(D4*F4,0)</f>
        <v>0</v>
      </c>
      <c r="I4" s="17">
        <f>ROUND(D4*G4,0)</f>
        <v>0</v>
      </c>
    </row>
    <row r="6" spans="1:9" ht="89.25">
      <c r="A6" s="18">
        <v>3</v>
      </c>
      <c r="B6" s="19" t="s">
        <v>130</v>
      </c>
      <c r="C6" s="20" t="s">
        <v>276</v>
      </c>
      <c r="D6" s="17">
        <v>8</v>
      </c>
      <c r="E6" s="19" t="s">
        <v>13</v>
      </c>
      <c r="F6" s="6">
        <v>0</v>
      </c>
      <c r="G6" s="6">
        <v>0</v>
      </c>
      <c r="H6" s="17">
        <f>ROUND(D6*F6,0)</f>
        <v>0</v>
      </c>
      <c r="I6" s="17">
        <f>ROUND(D6*G6,0)</f>
        <v>0</v>
      </c>
    </row>
    <row r="8" spans="1:9" ht="89.25">
      <c r="A8" s="18">
        <v>4</v>
      </c>
      <c r="B8" s="19" t="s">
        <v>131</v>
      </c>
      <c r="C8" s="20" t="s">
        <v>277</v>
      </c>
      <c r="D8" s="17">
        <v>1</v>
      </c>
      <c r="E8" s="19" t="s">
        <v>13</v>
      </c>
      <c r="F8" s="6">
        <v>0</v>
      </c>
      <c r="G8" s="6">
        <v>0</v>
      </c>
      <c r="H8" s="17">
        <f>ROUND(D8*F8,0)</f>
        <v>0</v>
      </c>
      <c r="I8" s="17">
        <f>ROUND(D8*G8,0)</f>
        <v>0</v>
      </c>
    </row>
    <row r="10" spans="1:9" ht="89.25">
      <c r="A10" s="18">
        <v>5</v>
      </c>
      <c r="B10" s="19" t="s">
        <v>132</v>
      </c>
      <c r="C10" s="20" t="s">
        <v>278</v>
      </c>
      <c r="D10" s="17">
        <v>2</v>
      </c>
      <c r="E10" s="19" t="s">
        <v>13</v>
      </c>
      <c r="F10" s="6">
        <v>0</v>
      </c>
      <c r="G10" s="6">
        <v>0</v>
      </c>
      <c r="H10" s="17">
        <f>ROUND(D10*F10,0)</f>
        <v>0</v>
      </c>
      <c r="I10" s="17">
        <f>ROUND(D10*G10,0)</f>
        <v>0</v>
      </c>
    </row>
    <row r="12" spans="1:9" ht="89.25">
      <c r="A12" s="18">
        <v>6</v>
      </c>
      <c r="B12" s="19" t="s">
        <v>133</v>
      </c>
      <c r="C12" s="20" t="s">
        <v>279</v>
      </c>
      <c r="D12" s="17">
        <v>1</v>
      </c>
      <c r="E12" s="19" t="s">
        <v>13</v>
      </c>
      <c r="F12" s="6">
        <v>0</v>
      </c>
      <c r="G12" s="6">
        <v>0</v>
      </c>
      <c r="H12" s="17">
        <f>ROUND(D12*F12,0)</f>
        <v>0</v>
      </c>
      <c r="I12" s="17">
        <f>ROUND(D12*G12,0)</f>
        <v>0</v>
      </c>
    </row>
    <row r="14" spans="1:9" ht="63.75">
      <c r="A14" s="18">
        <v>7</v>
      </c>
      <c r="B14" s="19" t="s">
        <v>280</v>
      </c>
      <c r="C14" s="20" t="s">
        <v>281</v>
      </c>
      <c r="D14" s="17">
        <v>1</v>
      </c>
      <c r="E14" s="19" t="s">
        <v>13</v>
      </c>
      <c r="F14" s="6">
        <v>0</v>
      </c>
      <c r="G14" s="6">
        <v>0</v>
      </c>
      <c r="H14" s="17">
        <f>ROUND(D14*F14,0)</f>
        <v>0</v>
      </c>
      <c r="I14" s="17">
        <f>ROUND(D14*G14,0)</f>
        <v>0</v>
      </c>
    </row>
    <row r="15" ht="12.75">
      <c r="C15" s="20"/>
    </row>
    <row r="16" spans="1:9" ht="63.75">
      <c r="A16" s="18">
        <v>8</v>
      </c>
      <c r="B16" s="19" t="s">
        <v>282</v>
      </c>
      <c r="C16" s="20" t="s">
        <v>283</v>
      </c>
      <c r="D16" s="17">
        <v>1</v>
      </c>
      <c r="E16" s="19" t="s">
        <v>249</v>
      </c>
      <c r="F16" s="6">
        <v>0</v>
      </c>
      <c r="G16" s="6">
        <v>0</v>
      </c>
      <c r="H16" s="17">
        <f>ROUND(D16*F16,0)</f>
        <v>0</v>
      </c>
      <c r="I16" s="17">
        <f>ROUND(D16*G16,0)</f>
        <v>0</v>
      </c>
    </row>
    <row r="17" ht="12.75">
      <c r="C17" s="20"/>
    </row>
    <row r="18" spans="1:9" ht="51">
      <c r="A18" s="18">
        <v>9</v>
      </c>
      <c r="B18" s="19" t="s">
        <v>284</v>
      </c>
      <c r="C18" s="20" t="s">
        <v>285</v>
      </c>
      <c r="D18" s="17">
        <v>1</v>
      </c>
      <c r="E18" s="19" t="s">
        <v>249</v>
      </c>
      <c r="F18" s="6">
        <v>0</v>
      </c>
      <c r="G18" s="6">
        <v>0</v>
      </c>
      <c r="H18" s="17">
        <f>ROUND(D18*F18,0)</f>
        <v>0</v>
      </c>
      <c r="I18" s="17">
        <f>ROUND(D18*G18,0)</f>
        <v>0</v>
      </c>
    </row>
    <row r="19" ht="12.75">
      <c r="C19" s="20"/>
    </row>
    <row r="20" spans="1:9" ht="89.25">
      <c r="A20" s="18">
        <v>10</v>
      </c>
      <c r="B20" s="19" t="s">
        <v>288</v>
      </c>
      <c r="C20" s="20" t="s">
        <v>289</v>
      </c>
      <c r="D20" s="17">
        <v>2</v>
      </c>
      <c r="E20" s="19" t="s">
        <v>13</v>
      </c>
      <c r="F20" s="6">
        <v>0</v>
      </c>
      <c r="G20" s="6">
        <v>0</v>
      </c>
      <c r="H20" s="17">
        <f>ROUND(D20*F20,0)</f>
        <v>0</v>
      </c>
      <c r="I20" s="17">
        <f>ROUND(D20*G20,0)</f>
        <v>0</v>
      </c>
    </row>
    <row r="21" spans="6:7" ht="12.75">
      <c r="F21" s="6">
        <v>0</v>
      </c>
      <c r="G21" s="6">
        <v>0</v>
      </c>
    </row>
    <row r="22" spans="1:9" ht="76.5">
      <c r="A22" s="18">
        <v>11</v>
      </c>
      <c r="B22" s="19" t="s">
        <v>290</v>
      </c>
      <c r="C22" s="20" t="s">
        <v>294</v>
      </c>
      <c r="D22" s="17">
        <v>1</v>
      </c>
      <c r="E22" s="19" t="s">
        <v>13</v>
      </c>
      <c r="F22" s="6">
        <v>0</v>
      </c>
      <c r="G22" s="6">
        <v>0</v>
      </c>
      <c r="H22" s="17">
        <f>ROUND(D22*F22,0)</f>
        <v>0</v>
      </c>
      <c r="I22" s="17">
        <f>ROUND(D22*G22,0)</f>
        <v>0</v>
      </c>
    </row>
    <row r="24" spans="1:9" ht="76.5">
      <c r="A24" s="18">
        <v>12</v>
      </c>
      <c r="B24" s="19" t="s">
        <v>291</v>
      </c>
      <c r="C24" s="20" t="s">
        <v>292</v>
      </c>
      <c r="D24" s="17">
        <v>1</v>
      </c>
      <c r="E24" s="19" t="s">
        <v>13</v>
      </c>
      <c r="F24" s="6">
        <v>0</v>
      </c>
      <c r="G24" s="6">
        <v>0</v>
      </c>
      <c r="H24" s="17">
        <f>ROUND(D24*F24,0)</f>
        <v>0</v>
      </c>
      <c r="I24" s="17">
        <f>ROUND(D24*G24,0)</f>
        <v>0</v>
      </c>
    </row>
    <row r="26" spans="1:9" ht="76.5">
      <c r="A26" s="18">
        <v>13</v>
      </c>
      <c r="B26" s="19" t="s">
        <v>293</v>
      </c>
      <c r="C26" s="20" t="s">
        <v>295</v>
      </c>
      <c r="D26" s="17">
        <v>1</v>
      </c>
      <c r="E26" s="19" t="s">
        <v>13</v>
      </c>
      <c r="F26" s="6">
        <v>0</v>
      </c>
      <c r="G26" s="6">
        <v>0</v>
      </c>
      <c r="H26" s="17">
        <f>ROUND(D26*F26,0)</f>
        <v>0</v>
      </c>
      <c r="I26" s="17">
        <f>ROUND(D26*G26,0)</f>
        <v>0</v>
      </c>
    </row>
    <row r="28" spans="1:9" ht="76.5">
      <c r="A28" s="18">
        <v>14</v>
      </c>
      <c r="B28" s="19" t="s">
        <v>134</v>
      </c>
      <c r="C28" s="20" t="s">
        <v>296</v>
      </c>
      <c r="D28" s="17">
        <v>9</v>
      </c>
      <c r="E28" s="19" t="s">
        <v>13</v>
      </c>
      <c r="F28" s="6">
        <v>0</v>
      </c>
      <c r="G28" s="6">
        <v>0</v>
      </c>
      <c r="H28" s="17">
        <f>ROUND(D28*F28,0)</f>
        <v>0</v>
      </c>
      <c r="I28" s="17">
        <f>ROUND(D28*G28,0)</f>
        <v>0</v>
      </c>
    </row>
    <row r="30" spans="1:9" ht="76.5">
      <c r="A30" s="18">
        <v>15</v>
      </c>
      <c r="B30" s="19" t="s">
        <v>135</v>
      </c>
      <c r="C30" s="20" t="s">
        <v>297</v>
      </c>
      <c r="D30" s="17">
        <v>2</v>
      </c>
      <c r="E30" s="19" t="s">
        <v>13</v>
      </c>
      <c r="F30" s="6">
        <v>0</v>
      </c>
      <c r="G30" s="6">
        <v>0</v>
      </c>
      <c r="H30" s="17">
        <f>ROUND(D30*F30,0)</f>
        <v>0</v>
      </c>
      <c r="I30" s="17">
        <f>ROUND(D30*G30,0)</f>
        <v>0</v>
      </c>
    </row>
    <row r="32" spans="1:9" ht="76.5">
      <c r="A32" s="18">
        <v>16</v>
      </c>
      <c r="B32" s="19" t="s">
        <v>136</v>
      </c>
      <c r="C32" s="20" t="s">
        <v>298</v>
      </c>
      <c r="D32" s="17">
        <v>1</v>
      </c>
      <c r="E32" s="19" t="s">
        <v>13</v>
      </c>
      <c r="F32" s="6">
        <v>0</v>
      </c>
      <c r="G32" s="6">
        <v>0</v>
      </c>
      <c r="H32" s="17">
        <f>ROUND(D32*F32,0)</f>
        <v>0</v>
      </c>
      <c r="I32" s="17">
        <f>ROUND(D32*G32,0)</f>
        <v>0</v>
      </c>
    </row>
    <row r="34" spans="1:9" ht="76.5">
      <c r="A34" s="18">
        <v>17</v>
      </c>
      <c r="B34" s="19" t="s">
        <v>137</v>
      </c>
      <c r="C34" s="20" t="s">
        <v>299</v>
      </c>
      <c r="D34" s="17">
        <v>1</v>
      </c>
      <c r="E34" s="19" t="s">
        <v>13</v>
      </c>
      <c r="F34" s="6">
        <v>0</v>
      </c>
      <c r="G34" s="6">
        <v>0</v>
      </c>
      <c r="H34" s="17">
        <f>ROUND(D34*F34,0)</f>
        <v>0</v>
      </c>
      <c r="I34" s="17">
        <f>ROUND(D34*G34,0)</f>
        <v>0</v>
      </c>
    </row>
    <row r="35" spans="6:7" ht="12.75">
      <c r="F35" s="6">
        <v>0</v>
      </c>
      <c r="G35" s="6">
        <v>0</v>
      </c>
    </row>
    <row r="36" spans="1:9" ht="76.5">
      <c r="A36" s="18">
        <v>18</v>
      </c>
      <c r="B36" s="19" t="s">
        <v>138</v>
      </c>
      <c r="C36" s="20" t="s">
        <v>300</v>
      </c>
      <c r="D36" s="17">
        <v>2</v>
      </c>
      <c r="E36" s="19" t="s">
        <v>13</v>
      </c>
      <c r="F36" s="6">
        <v>0</v>
      </c>
      <c r="G36" s="6">
        <v>0</v>
      </c>
      <c r="H36" s="17">
        <f>ROUND(D36*F36,0)</f>
        <v>0</v>
      </c>
      <c r="I36" s="17">
        <f>ROUND(D36*G36,0)</f>
        <v>0</v>
      </c>
    </row>
    <row r="38" spans="1:9" ht="76.5">
      <c r="A38" s="18">
        <v>19</v>
      </c>
      <c r="B38" s="19" t="s">
        <v>139</v>
      </c>
      <c r="C38" s="20" t="s">
        <v>301</v>
      </c>
      <c r="D38" s="17">
        <v>12</v>
      </c>
      <c r="E38" s="19" t="s">
        <v>13</v>
      </c>
      <c r="F38" s="6">
        <v>0</v>
      </c>
      <c r="G38" s="6">
        <v>0</v>
      </c>
      <c r="H38" s="17">
        <f>ROUND(D38*F38,0)</f>
        <v>0</v>
      </c>
      <c r="I38" s="17">
        <f>ROUND(D38*G38,0)</f>
        <v>0</v>
      </c>
    </row>
    <row r="40" spans="1:9" ht="76.5">
      <c r="A40" s="18">
        <v>20</v>
      </c>
      <c r="B40" s="19" t="s">
        <v>302</v>
      </c>
      <c r="C40" s="20" t="s">
        <v>303</v>
      </c>
      <c r="D40" s="17">
        <v>1</v>
      </c>
      <c r="E40" s="19" t="s">
        <v>13</v>
      </c>
      <c r="F40" s="6">
        <v>0</v>
      </c>
      <c r="G40" s="6">
        <v>0</v>
      </c>
      <c r="H40" s="17">
        <f>ROUND(D40*F40,0)</f>
        <v>0</v>
      </c>
      <c r="I40" s="17">
        <f>ROUND(D40*G40,0)</f>
        <v>0</v>
      </c>
    </row>
    <row r="42" spans="1:9" ht="63.75">
      <c r="A42" s="18">
        <v>21</v>
      </c>
      <c r="B42" s="19" t="s">
        <v>304</v>
      </c>
      <c r="C42" s="20" t="s">
        <v>305</v>
      </c>
      <c r="D42" s="17">
        <v>2</v>
      </c>
      <c r="E42" s="19" t="s">
        <v>13</v>
      </c>
      <c r="F42" s="6">
        <v>0</v>
      </c>
      <c r="G42" s="6">
        <v>0</v>
      </c>
      <c r="H42" s="17">
        <f>ROUND(D42*F42,0)</f>
        <v>0</v>
      </c>
      <c r="I42" s="17">
        <f>ROUND(D42*G42,0)</f>
        <v>0</v>
      </c>
    </row>
    <row r="44" spans="1:9" ht="38.25">
      <c r="A44" s="18">
        <v>22</v>
      </c>
      <c r="B44" s="19" t="s">
        <v>323</v>
      </c>
      <c r="C44" s="20" t="s">
        <v>324</v>
      </c>
      <c r="D44" s="17">
        <v>20</v>
      </c>
      <c r="E44" s="19" t="s">
        <v>13</v>
      </c>
      <c r="F44" s="6">
        <v>0</v>
      </c>
      <c r="G44" s="6">
        <v>0</v>
      </c>
      <c r="H44" s="17">
        <f>ROUND(D44*F44,0)</f>
        <v>0</v>
      </c>
      <c r="I44" s="17">
        <f>ROUND(D44*G44,0)</f>
        <v>0</v>
      </c>
    </row>
    <row r="46" spans="1:9" ht="38.25">
      <c r="A46" s="18">
        <v>23</v>
      </c>
      <c r="B46" s="19" t="s">
        <v>323</v>
      </c>
      <c r="C46" s="20" t="s">
        <v>325</v>
      </c>
      <c r="D46" s="17">
        <v>2</v>
      </c>
      <c r="E46" s="19" t="s">
        <v>13</v>
      </c>
      <c r="F46" s="6">
        <v>0</v>
      </c>
      <c r="G46" s="6">
        <v>0</v>
      </c>
      <c r="H46" s="17">
        <f>ROUND(D46*F46,0)</f>
        <v>0</v>
      </c>
      <c r="I46" s="17">
        <f>ROUND(D46*G46,0)</f>
        <v>0</v>
      </c>
    </row>
    <row r="48" spans="1:9" ht="38.25">
      <c r="A48" s="18">
        <v>24</v>
      </c>
      <c r="B48" s="19" t="s">
        <v>331</v>
      </c>
      <c r="C48" s="20" t="s">
        <v>332</v>
      </c>
      <c r="D48" s="17">
        <v>3</v>
      </c>
      <c r="E48" s="19" t="s">
        <v>13</v>
      </c>
      <c r="F48" s="6">
        <v>0</v>
      </c>
      <c r="G48" s="6">
        <v>0</v>
      </c>
      <c r="H48" s="17">
        <f>ROUND(D48*F48,0)</f>
        <v>0</v>
      </c>
      <c r="I48" s="17">
        <f>ROUND(D48*G48,0)</f>
        <v>0</v>
      </c>
    </row>
    <row r="50" spans="1:9" s="25" customFormat="1" ht="12.75">
      <c r="A50" s="21"/>
      <c r="B50" s="22"/>
      <c r="C50" s="22" t="s">
        <v>24</v>
      </c>
      <c r="D50" s="23"/>
      <c r="E50" s="22"/>
      <c r="F50" s="23"/>
      <c r="G50" s="23"/>
      <c r="H50" s="23">
        <f>ROUND(SUM(H2:H48),0)</f>
        <v>0</v>
      </c>
      <c r="I50" s="23">
        <f>ROUND(SUM(I2:I48),0)</f>
        <v>0</v>
      </c>
    </row>
  </sheetData>
  <sheetProtection/>
  <printOptions/>
  <pageMargins left="0" right="0.03937007874015748" top="0.7086614173228347" bottom="0.7086614173228347" header="0.2362204724409449" footer="0.2362204724409449"/>
  <pageSetup firstPageNumber="-4105" useFirstPageNumber="1" horizontalDpi="600" verticalDpi="600" orientation="portrait" paperSize="9" r:id="rId1"/>
  <headerFooter>
    <oddHeader>&amp;L&amp;"Times New Roman CE,Félkövér"&amp;10&amp;A</oddHeader>
  </headerFooter>
</worksheet>
</file>

<file path=xl/worksheets/sheet18.xml><?xml version="1.0" encoding="utf-8"?>
<worksheet xmlns="http://schemas.openxmlformats.org/spreadsheetml/2006/main" xmlns:r="http://schemas.openxmlformats.org/officeDocument/2006/relationships">
  <dimension ref="A1:I8"/>
  <sheetViews>
    <sheetView zoomScalePageLayoutView="0" workbookViewId="0" topLeftCell="A1">
      <selection activeCell="E19" sqref="E19"/>
    </sheetView>
  </sheetViews>
  <sheetFormatPr defaultColWidth="9.140625" defaultRowHeight="15"/>
  <cols>
    <col min="1" max="1" width="4.28125" style="18" customWidth="1"/>
    <col min="2" max="2" width="9.28125" style="19" customWidth="1"/>
    <col min="3" max="3" width="36.7109375" style="19" customWidth="1"/>
    <col min="4" max="4" width="6.7109375" style="17" customWidth="1"/>
    <col min="5" max="5" width="6.7109375" style="19" customWidth="1"/>
    <col min="6" max="7" width="8.28125" style="17" customWidth="1"/>
    <col min="8" max="9" width="10.28125" style="17" customWidth="1"/>
    <col min="10" max="10" width="15.7109375" style="19" customWidth="1"/>
    <col min="11" max="16384" width="9.140625" style="19" customWidth="1"/>
  </cols>
  <sheetData>
    <row r="1" spans="1:9" s="24" customFormat="1" ht="25.5">
      <c r="A1" s="21" t="s">
        <v>3</v>
      </c>
      <c r="B1" s="22" t="s">
        <v>4</v>
      </c>
      <c r="C1" s="22" t="s">
        <v>5</v>
      </c>
      <c r="D1" s="23" t="s">
        <v>6</v>
      </c>
      <c r="E1" s="22" t="s">
        <v>7</v>
      </c>
      <c r="F1" s="23" t="s">
        <v>8</v>
      </c>
      <c r="G1" s="23" t="s">
        <v>9</v>
      </c>
      <c r="H1" s="23" t="s">
        <v>10</v>
      </c>
      <c r="I1" s="23" t="s">
        <v>11</v>
      </c>
    </row>
    <row r="2" spans="1:9" ht="38.25">
      <c r="A2" s="18">
        <v>1</v>
      </c>
      <c r="B2" s="19" t="s">
        <v>141</v>
      </c>
      <c r="C2" s="20" t="s">
        <v>306</v>
      </c>
      <c r="D2" s="17">
        <v>2</v>
      </c>
      <c r="E2" s="19" t="s">
        <v>249</v>
      </c>
      <c r="F2" s="6">
        <v>0</v>
      </c>
      <c r="G2" s="6">
        <v>0</v>
      </c>
      <c r="H2" s="17">
        <f>ROUND(D2*F2,0)</f>
        <v>0</v>
      </c>
      <c r="I2" s="17">
        <f>ROUND(D2*G2,0)</f>
        <v>0</v>
      </c>
    </row>
    <row r="4" spans="1:9" ht="51">
      <c r="A4" s="18">
        <v>2</v>
      </c>
      <c r="B4" s="19" t="s">
        <v>142</v>
      </c>
      <c r="C4" s="20" t="s">
        <v>307</v>
      </c>
      <c r="D4" s="17">
        <v>2</v>
      </c>
      <c r="E4" s="19" t="s">
        <v>13</v>
      </c>
      <c r="F4" s="6">
        <v>0</v>
      </c>
      <c r="G4" s="6">
        <v>0</v>
      </c>
      <c r="H4" s="17">
        <f>ROUND(D4*F4,0)</f>
        <v>0</v>
      </c>
      <c r="I4" s="17">
        <f>ROUND(D4*G4,0)</f>
        <v>0</v>
      </c>
    </row>
    <row r="6" spans="1:9" ht="51">
      <c r="A6" s="18">
        <v>3</v>
      </c>
      <c r="B6" s="19" t="s">
        <v>308</v>
      </c>
      <c r="C6" s="20" t="s">
        <v>309</v>
      </c>
      <c r="D6" s="17">
        <v>1</v>
      </c>
      <c r="E6" s="19" t="s">
        <v>13</v>
      </c>
      <c r="F6" s="6">
        <v>0</v>
      </c>
      <c r="G6" s="6">
        <v>0</v>
      </c>
      <c r="H6" s="17">
        <f>ROUND(D6*F6,0)</f>
        <v>0</v>
      </c>
      <c r="I6" s="17">
        <f>ROUND(D6*G6,0)</f>
        <v>0</v>
      </c>
    </row>
    <row r="8" spans="1:9" s="25" customFormat="1" ht="12.75">
      <c r="A8" s="21"/>
      <c r="B8" s="22"/>
      <c r="C8" s="22" t="s">
        <v>24</v>
      </c>
      <c r="D8" s="23"/>
      <c r="E8" s="22"/>
      <c r="F8" s="23"/>
      <c r="G8" s="23"/>
      <c r="H8" s="23">
        <f>ROUND(SUM(H2:H7),0)</f>
        <v>0</v>
      </c>
      <c r="I8" s="23">
        <f>ROUND(SUM(I2:I7),0)</f>
        <v>0</v>
      </c>
    </row>
  </sheetData>
  <sheetProtection/>
  <printOptions/>
  <pageMargins left="0" right="0.03937007874015748" top="0.7086614173228347" bottom="0.7086614173228347" header="0.2362204724409449" footer="0.2362204724409449"/>
  <pageSetup firstPageNumber="-4105" useFirstPageNumber="1" horizontalDpi="600" verticalDpi="600" orientation="portrait" paperSize="9" r:id="rId1"/>
  <headerFooter>
    <oddHeader>&amp;L&amp;"Times New Roman CE,Félkövér"&amp;10&amp;A</oddHeader>
  </headerFooter>
</worksheet>
</file>

<file path=xl/worksheets/sheet19.xml><?xml version="1.0" encoding="utf-8"?>
<worksheet xmlns="http://schemas.openxmlformats.org/spreadsheetml/2006/main" xmlns:r="http://schemas.openxmlformats.org/officeDocument/2006/relationships">
  <dimension ref="A1:I6"/>
  <sheetViews>
    <sheetView zoomScalePageLayoutView="0" workbookViewId="0" topLeftCell="A1">
      <selection activeCell="E19" sqref="E19"/>
    </sheetView>
  </sheetViews>
  <sheetFormatPr defaultColWidth="9.140625" defaultRowHeight="15"/>
  <cols>
    <col min="1" max="1" width="4.28125" style="18" customWidth="1"/>
    <col min="2" max="2" width="9.28125" style="19" customWidth="1"/>
    <col min="3" max="3" width="36.7109375" style="19" customWidth="1"/>
    <col min="4" max="4" width="6.7109375" style="17" customWidth="1"/>
    <col min="5" max="5" width="6.7109375" style="19" customWidth="1"/>
    <col min="6" max="7" width="8.28125" style="17" customWidth="1"/>
    <col min="8" max="9" width="10.28125" style="17" customWidth="1"/>
    <col min="10" max="10" width="15.7109375" style="19" customWidth="1"/>
    <col min="11" max="16384" width="9.140625" style="19" customWidth="1"/>
  </cols>
  <sheetData>
    <row r="1" spans="1:9" s="24" customFormat="1" ht="25.5">
      <c r="A1" s="21" t="s">
        <v>3</v>
      </c>
      <c r="B1" s="22" t="s">
        <v>4</v>
      </c>
      <c r="C1" s="22" t="s">
        <v>5</v>
      </c>
      <c r="D1" s="23" t="s">
        <v>6</v>
      </c>
      <c r="E1" s="22" t="s">
        <v>7</v>
      </c>
      <c r="F1" s="23" t="s">
        <v>8</v>
      </c>
      <c r="G1" s="23" t="s">
        <v>9</v>
      </c>
      <c r="H1" s="23" t="s">
        <v>10</v>
      </c>
      <c r="I1" s="23" t="s">
        <v>11</v>
      </c>
    </row>
    <row r="2" spans="1:9" ht="76.5">
      <c r="A2" s="18">
        <v>1</v>
      </c>
      <c r="B2" s="19" t="s">
        <v>144</v>
      </c>
      <c r="C2" s="20" t="s">
        <v>145</v>
      </c>
      <c r="D2" s="17">
        <v>800</v>
      </c>
      <c r="E2" s="19" t="s">
        <v>27</v>
      </c>
      <c r="F2" s="6">
        <v>0</v>
      </c>
      <c r="G2" s="6">
        <v>0</v>
      </c>
      <c r="H2" s="17">
        <f>ROUND(D2*F2,0)</f>
        <v>0</v>
      </c>
      <c r="I2" s="17">
        <f>ROUND(D2*G2,0)</f>
        <v>0</v>
      </c>
    </row>
    <row r="4" spans="1:9" ht="76.5">
      <c r="A4" s="18">
        <v>2</v>
      </c>
      <c r="B4" s="19" t="s">
        <v>146</v>
      </c>
      <c r="C4" s="20" t="s">
        <v>147</v>
      </c>
      <c r="D4" s="17">
        <v>800</v>
      </c>
      <c r="E4" s="19" t="s">
        <v>27</v>
      </c>
      <c r="F4" s="6">
        <v>0</v>
      </c>
      <c r="G4" s="6">
        <v>0</v>
      </c>
      <c r="H4" s="17">
        <f>ROUND(D4*F4,0)</f>
        <v>0</v>
      </c>
      <c r="I4" s="17">
        <f>ROUND(D4*G4,0)</f>
        <v>0</v>
      </c>
    </row>
    <row r="6" spans="1:9" s="25" customFormat="1" ht="12.75">
      <c r="A6" s="21"/>
      <c r="B6" s="22"/>
      <c r="C6" s="22" t="s">
        <v>24</v>
      </c>
      <c r="D6" s="23"/>
      <c r="E6" s="22"/>
      <c r="F6" s="23"/>
      <c r="G6" s="23"/>
      <c r="H6" s="23">
        <f>ROUND(SUM(H2:H5),0)</f>
        <v>0</v>
      </c>
      <c r="I6" s="23">
        <f>ROUND(SUM(I2:I5),0)</f>
        <v>0</v>
      </c>
    </row>
  </sheetData>
  <sheetProtection/>
  <printOptions/>
  <pageMargins left="0" right="0.03937007874015748" top="0.7086614173228347" bottom="0.7086614173228347" header="0.2362204724409449" footer="0.2362204724409449"/>
  <pageSetup firstPageNumber="-4105" useFirstPageNumber="1" horizontalDpi="600" verticalDpi="600" orientation="portrait" paperSize="9" r:id="rId1"/>
  <headerFooter>
    <oddHeader>&amp;L&amp;"Times New Roman CE,Félkövér"&amp;10&amp;A</oddHeader>
  </headerFooter>
</worksheet>
</file>

<file path=xl/worksheets/sheet2.xml><?xml version="1.0" encoding="utf-8"?>
<worksheet xmlns="http://schemas.openxmlformats.org/spreadsheetml/2006/main" xmlns:r="http://schemas.openxmlformats.org/officeDocument/2006/relationships">
  <dimension ref="A1:C24"/>
  <sheetViews>
    <sheetView zoomScalePageLayoutView="0" workbookViewId="0" topLeftCell="A1">
      <selection activeCell="A13" sqref="A13"/>
    </sheetView>
  </sheetViews>
  <sheetFormatPr defaultColWidth="9.140625" defaultRowHeight="15"/>
  <cols>
    <col min="1" max="1" width="36.421875" style="11" customWidth="1"/>
    <col min="2" max="3" width="20.7109375" style="30" customWidth="1"/>
    <col min="4" max="16384" width="9.140625" style="11" customWidth="1"/>
  </cols>
  <sheetData>
    <row r="1" spans="1:3" s="12" customFormat="1" ht="15.75">
      <c r="A1" s="12" t="s">
        <v>0</v>
      </c>
      <c r="B1" s="29" t="s">
        <v>1</v>
      </c>
      <c r="C1" s="29" t="s">
        <v>2</v>
      </c>
    </row>
    <row r="2" spans="1:3" ht="15.75">
      <c r="A2" s="11" t="s">
        <v>25</v>
      </c>
      <c r="B2" s="30">
        <f>'Felvonulási létesítmények'!H12</f>
        <v>0</v>
      </c>
      <c r="C2" s="30">
        <f>'Felvonulási létesítmények'!I12</f>
        <v>0</v>
      </c>
    </row>
    <row r="3" spans="1:3" ht="15.75">
      <c r="A3" s="11" t="s">
        <v>35</v>
      </c>
      <c r="B3" s="30">
        <f>'Zsaluzás és állványozás'!H14</f>
        <v>0</v>
      </c>
      <c r="C3" s="30">
        <f>'Zsaluzás és állványozás'!I14</f>
        <v>0</v>
      </c>
    </row>
    <row r="4" spans="1:3" ht="15.75">
      <c r="A4" s="11" t="s">
        <v>51</v>
      </c>
      <c r="B4" s="30">
        <f>'Irtás, föld- és sziklamunka'!H20</f>
        <v>0</v>
      </c>
      <c r="C4" s="30">
        <f>'Irtás, föld- és sziklamunka'!I20</f>
        <v>0</v>
      </c>
    </row>
    <row r="5" spans="1:3" ht="15.75">
      <c r="A5" s="11" t="s">
        <v>53</v>
      </c>
      <c r="B5" s="30">
        <f>Síkalapozás!H4</f>
        <v>0</v>
      </c>
      <c r="C5" s="30">
        <f>Síkalapozás!I4</f>
        <v>0</v>
      </c>
    </row>
    <row r="6" spans="1:3" ht="15.75">
      <c r="A6" s="11" t="s">
        <v>61</v>
      </c>
      <c r="B6" s="30">
        <f>'Helyszíni beton és vasbeton mun'!H24</f>
        <v>0</v>
      </c>
      <c r="C6" s="30">
        <f>'Helyszíni beton és vasbeton mun'!I24</f>
        <v>0</v>
      </c>
    </row>
    <row r="7" spans="1:3" ht="31.5">
      <c r="A7" s="11" t="s">
        <v>256</v>
      </c>
      <c r="B7" s="30">
        <f>'Előregyártott épületszerkezeti '!H9</f>
        <v>0</v>
      </c>
      <c r="C7" s="30">
        <f>'Előregyártott épületszerkezeti '!I9</f>
        <v>0</v>
      </c>
    </row>
    <row r="8" spans="1:3" ht="15.75">
      <c r="A8" s="11" t="s">
        <v>70</v>
      </c>
      <c r="B8" s="30">
        <f>'Falazás és egyéb kőműves munkák'!H11</f>
        <v>0</v>
      </c>
      <c r="C8" s="30">
        <f>'Falazás és egyéb kőműves munkák'!I11</f>
        <v>0</v>
      </c>
    </row>
    <row r="9" spans="1:3" ht="31.5">
      <c r="A9" s="11" t="s">
        <v>73</v>
      </c>
      <c r="B9" s="30">
        <f>'Fém- és könnyű épületszerkezete'!H4</f>
        <v>0</v>
      </c>
      <c r="C9" s="30">
        <f>'Fém- és könnyű épületszerkezete'!I4</f>
        <v>0</v>
      </c>
    </row>
    <row r="10" spans="1:3" ht="15.75">
      <c r="A10" s="11" t="s">
        <v>94</v>
      </c>
      <c r="B10" s="30">
        <f>Ácsmunka!H26</f>
        <v>0</v>
      </c>
      <c r="C10" s="30">
        <f>Ácsmunka!I26</f>
        <v>0</v>
      </c>
    </row>
    <row r="11" spans="1:3" ht="15.75">
      <c r="A11" s="11" t="s">
        <v>100</v>
      </c>
      <c r="B11" s="30">
        <f>'Vakolás és rabicolás'!H8</f>
        <v>0</v>
      </c>
      <c r="C11" s="30">
        <f>'Vakolás és rabicolás'!I8</f>
        <v>0</v>
      </c>
    </row>
    <row r="12" spans="1:3" ht="15.75">
      <c r="A12" s="11" t="s">
        <v>102</v>
      </c>
      <c r="B12" s="30">
        <f>Szárazépítés!H6</f>
        <v>0</v>
      </c>
      <c r="C12" s="30">
        <f>Szárazépítés!I6</f>
        <v>0</v>
      </c>
    </row>
    <row r="13" spans="1:3" ht="15.75">
      <c r="A13" s="11" t="s">
        <v>103</v>
      </c>
      <c r="B13" s="30">
        <f>Tetőfedés!H10</f>
        <v>0</v>
      </c>
      <c r="C13" s="30">
        <f>Tetőfedés!I10</f>
        <v>0</v>
      </c>
    </row>
    <row r="14" spans="1:3" ht="31.5">
      <c r="A14" s="11" t="s">
        <v>115</v>
      </c>
      <c r="B14" s="30">
        <f>'Aljzatkészítés, hideg- és meleg'!H20</f>
        <v>0</v>
      </c>
      <c r="C14" s="30">
        <f>'Aljzatkészítés, hideg- és meleg'!I20</f>
        <v>0</v>
      </c>
    </row>
    <row r="15" spans="1:3" ht="15.75">
      <c r="A15" s="11" t="s">
        <v>127</v>
      </c>
      <c r="B15" s="30">
        <f>Bádogozás!H15</f>
        <v>0</v>
      </c>
      <c r="C15" s="30">
        <f>Bádogozás!I15</f>
        <v>0</v>
      </c>
    </row>
    <row r="16" spans="1:3" ht="15.75">
      <c r="A16" s="11" t="s">
        <v>140</v>
      </c>
      <c r="B16" s="30">
        <f>'Asztalosszerkezetek elhelyezése'!H50</f>
        <v>0</v>
      </c>
      <c r="C16" s="30">
        <f>'Asztalosszerkezetek elhelyezése'!I50</f>
        <v>0</v>
      </c>
    </row>
    <row r="17" spans="1:3" ht="15.75">
      <c r="A17" s="11" t="s">
        <v>143</v>
      </c>
      <c r="B17" s="30">
        <f>'Lakatosszerkezetek elhelyezése'!H8</f>
        <v>0</v>
      </c>
      <c r="C17" s="30">
        <f>'Lakatosszerkezetek elhelyezése'!I8</f>
        <v>0</v>
      </c>
    </row>
    <row r="18" spans="1:3" ht="31.5">
      <c r="A18" s="11" t="s">
        <v>148</v>
      </c>
      <c r="B18" s="30">
        <f>'Felületképzés (festés, mázolás,'!H6</f>
        <v>0</v>
      </c>
      <c r="C18" s="30">
        <f>'Felületképzés (festés, mázolás,'!I6</f>
        <v>0</v>
      </c>
    </row>
    <row r="19" spans="1:3" ht="15.75">
      <c r="A19" s="11" t="s">
        <v>173</v>
      </c>
      <c r="B19" s="30">
        <f>Szigetelés!H37</f>
        <v>0</v>
      </c>
      <c r="C19" s="30">
        <f>Szigetelés!I37</f>
        <v>0</v>
      </c>
    </row>
    <row r="20" spans="1:3" ht="15.75">
      <c r="A20" s="11" t="s">
        <v>176</v>
      </c>
      <c r="B20" s="30">
        <f>'Árnyékolók beépítése'!H6</f>
        <v>0</v>
      </c>
      <c r="C20" s="30">
        <f>'Árnyékolók beépítése'!I6</f>
        <v>0</v>
      </c>
    </row>
    <row r="21" spans="1:3" ht="15.75">
      <c r="A21" s="11" t="s">
        <v>185</v>
      </c>
      <c r="B21" s="30">
        <f>'Kőburkolat készítése'!H12</f>
        <v>0</v>
      </c>
      <c r="C21" s="30">
        <f>'Kőburkolat készítése'!I12</f>
        <v>0</v>
      </c>
    </row>
    <row r="22" spans="1:3" ht="15.75">
      <c r="A22" s="11" t="s">
        <v>326</v>
      </c>
      <c r="B22" s="30">
        <f>GYengeáram!H6</f>
        <v>0</v>
      </c>
      <c r="C22" s="30">
        <f>GYengeáram!I6</f>
        <v>0</v>
      </c>
    </row>
    <row r="23" spans="1:3" ht="15.75">
      <c r="A23" s="11" t="s">
        <v>189</v>
      </c>
      <c r="B23" s="30">
        <f>'Kert és parképítési munkák'!H4</f>
        <v>0</v>
      </c>
      <c r="C23" s="30">
        <f>'Kert és parképítési munkák'!I4</f>
        <v>0</v>
      </c>
    </row>
    <row r="24" spans="1:3" s="12" customFormat="1" ht="15.75">
      <c r="A24" s="12" t="s">
        <v>190</v>
      </c>
      <c r="B24" s="31">
        <f>ROUND(SUM(B2:B23),0)</f>
        <v>0</v>
      </c>
      <c r="C24" s="31">
        <f>ROUND(SUM(C2:C23),0)</f>
        <v>0</v>
      </c>
    </row>
  </sheetData>
  <sheetProtection/>
  <printOptions/>
  <pageMargins left="1" right="1" top="1" bottom="1" header="0.4166666666666667" footer="0.4166666666666667"/>
  <pageSetup firstPageNumber="-4105" useFirstPageNumber="1" horizontalDpi="600" verticalDpi="600" orientation="portrait" paperSize="9" r:id="rId1"/>
  <headerFooter>
    <oddHeader>&amp;C&amp;"Times New Roman,bold"&amp;12Munkanem összesítő</oddHeader>
  </headerFooter>
</worksheet>
</file>

<file path=xl/worksheets/sheet20.xml><?xml version="1.0" encoding="utf-8"?>
<worksheet xmlns="http://schemas.openxmlformats.org/spreadsheetml/2006/main" xmlns:r="http://schemas.openxmlformats.org/officeDocument/2006/relationships">
  <dimension ref="A1:I37"/>
  <sheetViews>
    <sheetView zoomScalePageLayoutView="0" workbookViewId="0" topLeftCell="A30">
      <selection activeCell="E19" sqref="E19"/>
    </sheetView>
  </sheetViews>
  <sheetFormatPr defaultColWidth="9.140625" defaultRowHeight="15"/>
  <cols>
    <col min="1" max="1" width="4.28125" style="18" customWidth="1"/>
    <col min="2" max="2" width="9.28125" style="19" customWidth="1"/>
    <col min="3" max="3" width="36.7109375" style="19" customWidth="1"/>
    <col min="4" max="4" width="6.7109375" style="17" customWidth="1"/>
    <col min="5" max="5" width="6.7109375" style="19" customWidth="1"/>
    <col min="6" max="7" width="8.28125" style="17" customWidth="1"/>
    <col min="8" max="9" width="10.28125" style="17" customWidth="1"/>
    <col min="10" max="10" width="15.7109375" style="19" customWidth="1"/>
    <col min="11" max="16384" width="9.140625" style="19" customWidth="1"/>
  </cols>
  <sheetData>
    <row r="1" spans="1:9" s="24" customFormat="1" ht="25.5">
      <c r="A1" s="21" t="s">
        <v>3</v>
      </c>
      <c r="B1" s="22" t="s">
        <v>4</v>
      </c>
      <c r="C1" s="22" t="s">
        <v>5</v>
      </c>
      <c r="D1" s="23" t="s">
        <v>6</v>
      </c>
      <c r="E1" s="22" t="s">
        <v>7</v>
      </c>
      <c r="F1" s="23" t="s">
        <v>8</v>
      </c>
      <c r="G1" s="23" t="s">
        <v>9</v>
      </c>
      <c r="H1" s="23" t="s">
        <v>10</v>
      </c>
      <c r="I1" s="23" t="s">
        <v>11</v>
      </c>
    </row>
    <row r="2" spans="1:9" ht="76.5">
      <c r="A2" s="18">
        <v>1</v>
      </c>
      <c r="B2" s="19" t="s">
        <v>149</v>
      </c>
      <c r="C2" s="20" t="s">
        <v>150</v>
      </c>
      <c r="D2" s="17">
        <v>275</v>
      </c>
      <c r="E2" s="19" t="s">
        <v>27</v>
      </c>
      <c r="F2" s="6">
        <v>0</v>
      </c>
      <c r="G2" s="6">
        <v>0</v>
      </c>
      <c r="H2" s="17">
        <f>ROUND(D2*F2,0)</f>
        <v>0</v>
      </c>
      <c r="I2" s="17">
        <f>ROUND(D2*G2,0)</f>
        <v>0</v>
      </c>
    </row>
    <row r="4" spans="1:9" ht="89.25">
      <c r="A4" s="18">
        <v>2</v>
      </c>
      <c r="B4" s="19" t="s">
        <v>151</v>
      </c>
      <c r="C4" s="20" t="s">
        <v>152</v>
      </c>
      <c r="D4" s="17">
        <v>275</v>
      </c>
      <c r="E4" s="19" t="s">
        <v>27</v>
      </c>
      <c r="F4" s="6">
        <v>0</v>
      </c>
      <c r="G4" s="6">
        <v>0</v>
      </c>
      <c r="H4" s="17">
        <f>ROUND(D4*F4,0)</f>
        <v>0</v>
      </c>
      <c r="I4" s="17">
        <f>ROUND(D4*G4,0)</f>
        <v>0</v>
      </c>
    </row>
    <row r="5" ht="38.25">
      <c r="C5" s="20" t="s">
        <v>153</v>
      </c>
    </row>
    <row r="7" spans="1:9" ht="76.5">
      <c r="A7" s="18">
        <v>3</v>
      </c>
      <c r="B7" s="19" t="s">
        <v>154</v>
      </c>
      <c r="C7" s="20" t="s">
        <v>155</v>
      </c>
      <c r="D7" s="17">
        <f>275+115</f>
        <v>390</v>
      </c>
      <c r="E7" s="19" t="s">
        <v>27</v>
      </c>
      <c r="F7" s="6">
        <v>0</v>
      </c>
      <c r="G7" s="6">
        <v>0</v>
      </c>
      <c r="H7" s="17">
        <f>ROUND(D7*F7,0)</f>
        <v>0</v>
      </c>
      <c r="I7" s="17">
        <f>ROUND(D7*G7,0)</f>
        <v>0</v>
      </c>
    </row>
    <row r="8" ht="12.75">
      <c r="C8" s="20" t="s">
        <v>156</v>
      </c>
    </row>
    <row r="10" spans="1:9" ht="38.25">
      <c r="A10" s="18">
        <v>4</v>
      </c>
      <c r="B10" s="19" t="s">
        <v>157</v>
      </c>
      <c r="C10" s="20" t="s">
        <v>158</v>
      </c>
      <c r="D10" s="17">
        <v>124</v>
      </c>
      <c r="E10" s="19" t="s">
        <v>27</v>
      </c>
      <c r="F10" s="6">
        <v>0</v>
      </c>
      <c r="G10" s="6">
        <v>0</v>
      </c>
      <c r="H10" s="17">
        <f>ROUND(D10*F10,0)</f>
        <v>0</v>
      </c>
      <c r="I10" s="17">
        <f>ROUND(D10*G10,0)</f>
        <v>0</v>
      </c>
    </row>
    <row r="12" spans="1:9" ht="38.25">
      <c r="A12" s="18">
        <v>5</v>
      </c>
      <c r="B12" s="19" t="s">
        <v>159</v>
      </c>
      <c r="C12" s="20" t="s">
        <v>269</v>
      </c>
      <c r="D12" s="17">
        <v>185</v>
      </c>
      <c r="E12" s="19" t="s">
        <v>27</v>
      </c>
      <c r="F12" s="6">
        <v>0</v>
      </c>
      <c r="G12" s="6">
        <v>0</v>
      </c>
      <c r="H12" s="17">
        <f>ROUND(D12*F12,0)</f>
        <v>0</v>
      </c>
      <c r="I12" s="17">
        <f>ROUND(D12*G12,0)</f>
        <v>0</v>
      </c>
    </row>
    <row r="14" spans="1:9" ht="38.25">
      <c r="A14" s="18">
        <v>6</v>
      </c>
      <c r="B14" s="19" t="s">
        <v>160</v>
      </c>
      <c r="C14" s="20" t="s">
        <v>161</v>
      </c>
      <c r="D14" s="17">
        <v>185</v>
      </c>
      <c r="E14" s="19" t="s">
        <v>27</v>
      </c>
      <c r="F14" s="6">
        <v>0</v>
      </c>
      <c r="G14" s="6">
        <v>0</v>
      </c>
      <c r="H14" s="17">
        <f>ROUND(D14*F14,0)</f>
        <v>0</v>
      </c>
      <c r="I14" s="17">
        <f>ROUND(D14*G14,0)</f>
        <v>0</v>
      </c>
    </row>
    <row r="17" spans="1:9" ht="63.75">
      <c r="A17" s="18">
        <v>7</v>
      </c>
      <c r="B17" s="19" t="s">
        <v>266</v>
      </c>
      <c r="C17" s="20" t="s">
        <v>267</v>
      </c>
      <c r="D17" s="17">
        <v>115</v>
      </c>
      <c r="E17" s="19" t="s">
        <v>27</v>
      </c>
      <c r="F17" s="6">
        <v>0</v>
      </c>
      <c r="G17" s="6">
        <v>0</v>
      </c>
      <c r="H17" s="17">
        <f>ROUND(D17*F17,0)</f>
        <v>0</v>
      </c>
      <c r="I17" s="17">
        <f>ROUND(D17*G17,0)</f>
        <v>0</v>
      </c>
    </row>
    <row r="18" ht="12.75">
      <c r="C18" s="20"/>
    </row>
    <row r="19" spans="1:9" ht="63.75">
      <c r="A19" s="18">
        <v>8</v>
      </c>
      <c r="B19" s="19" t="s">
        <v>162</v>
      </c>
      <c r="C19" s="20" t="s">
        <v>263</v>
      </c>
      <c r="D19" s="17">
        <v>275</v>
      </c>
      <c r="E19" s="19" t="s">
        <v>27</v>
      </c>
      <c r="F19" s="6">
        <v>0</v>
      </c>
      <c r="G19" s="6">
        <v>0</v>
      </c>
      <c r="H19" s="17">
        <f>ROUND(D19*F19,0)</f>
        <v>0</v>
      </c>
      <c r="I19" s="17">
        <f>ROUND(D19*G19,0)</f>
        <v>0</v>
      </c>
    </row>
    <row r="21" spans="1:9" ht="63.75">
      <c r="A21" s="18">
        <v>9</v>
      </c>
      <c r="B21" s="19" t="s">
        <v>163</v>
      </c>
      <c r="C21" s="20" t="s">
        <v>268</v>
      </c>
      <c r="D21" s="17">
        <v>125</v>
      </c>
      <c r="E21" s="19" t="s">
        <v>27</v>
      </c>
      <c r="F21" s="6">
        <v>0</v>
      </c>
      <c r="G21" s="6">
        <v>0</v>
      </c>
      <c r="H21" s="17">
        <f>ROUND(D21*F21,0)</f>
        <v>0</v>
      </c>
      <c r="I21" s="17">
        <f>ROUND(D21*G21,0)</f>
        <v>0</v>
      </c>
    </row>
    <row r="23" spans="1:9" ht="76.5">
      <c r="A23" s="18">
        <v>10</v>
      </c>
      <c r="B23" s="19" t="s">
        <v>164</v>
      </c>
      <c r="C23" s="20" t="s">
        <v>165</v>
      </c>
      <c r="D23" s="17">
        <v>38</v>
      </c>
      <c r="E23" s="19" t="s">
        <v>27</v>
      </c>
      <c r="F23" s="6">
        <v>0</v>
      </c>
      <c r="G23" s="6">
        <v>0</v>
      </c>
      <c r="H23" s="17">
        <f>ROUND(D23*F23,0)</f>
        <v>0</v>
      </c>
      <c r="I23" s="17">
        <f>ROUND(D23*G23,0)</f>
        <v>0</v>
      </c>
    </row>
    <row r="25" spans="1:9" ht="63.75">
      <c r="A25" s="18">
        <v>11</v>
      </c>
      <c r="B25" s="19" t="s">
        <v>166</v>
      </c>
      <c r="C25" s="20" t="s">
        <v>312</v>
      </c>
      <c r="D25" s="17">
        <v>60</v>
      </c>
      <c r="E25" s="19" t="s">
        <v>27</v>
      </c>
      <c r="F25" s="6">
        <v>0</v>
      </c>
      <c r="G25" s="6">
        <v>0</v>
      </c>
      <c r="H25" s="17">
        <f>ROUND(D25*F25,0)</f>
        <v>0</v>
      </c>
      <c r="I25" s="17">
        <f>ROUND(D25*G25,0)</f>
        <v>0</v>
      </c>
    </row>
    <row r="27" spans="1:9" ht="76.5">
      <c r="A27" s="18">
        <v>12</v>
      </c>
      <c r="B27" s="19" t="s">
        <v>167</v>
      </c>
      <c r="C27" s="20" t="s">
        <v>168</v>
      </c>
      <c r="D27" s="17">
        <f>355+38</f>
        <v>393</v>
      </c>
      <c r="E27" s="19" t="s">
        <v>27</v>
      </c>
      <c r="F27" s="6">
        <v>0</v>
      </c>
      <c r="G27" s="6">
        <v>0</v>
      </c>
      <c r="H27" s="17">
        <f>ROUND(D27*F27,0)</f>
        <v>0</v>
      </c>
      <c r="I27" s="17">
        <f>ROUND(D27*G27,0)</f>
        <v>0</v>
      </c>
    </row>
    <row r="28" ht="12.75">
      <c r="C28" s="20"/>
    </row>
    <row r="29" spans="1:9" ht="102">
      <c r="A29" s="18">
        <v>13</v>
      </c>
      <c r="B29" s="19" t="s">
        <v>310</v>
      </c>
      <c r="C29" s="20" t="s">
        <v>311</v>
      </c>
      <c r="D29" s="17">
        <v>126</v>
      </c>
      <c r="E29" s="19" t="s">
        <v>27</v>
      </c>
      <c r="F29" s="6">
        <v>0</v>
      </c>
      <c r="G29" s="6">
        <v>0</v>
      </c>
      <c r="H29" s="17">
        <f>ROUND(D29*F29,0)</f>
        <v>0</v>
      </c>
      <c r="I29" s="17">
        <f>ROUND(D29*G29,0)</f>
        <v>0</v>
      </c>
    </row>
    <row r="30" ht="12.75">
      <c r="C30" s="20"/>
    </row>
    <row r="31" spans="1:9" ht="153">
      <c r="A31" s="18">
        <v>14</v>
      </c>
      <c r="B31" s="19" t="s">
        <v>264</v>
      </c>
      <c r="C31" s="20" t="s">
        <v>265</v>
      </c>
      <c r="D31" s="17">
        <v>120</v>
      </c>
      <c r="E31" s="19" t="s">
        <v>208</v>
      </c>
      <c r="F31" s="6">
        <v>0</v>
      </c>
      <c r="G31" s="6">
        <v>0</v>
      </c>
      <c r="H31" s="17">
        <f>ROUND(D31*F31,0)</f>
        <v>0</v>
      </c>
      <c r="I31" s="17">
        <f>ROUND(D31*G31,0)</f>
        <v>0</v>
      </c>
    </row>
    <row r="33" spans="1:9" ht="51">
      <c r="A33" s="18">
        <v>15</v>
      </c>
      <c r="B33" s="19" t="s">
        <v>169</v>
      </c>
      <c r="C33" s="20" t="s">
        <v>170</v>
      </c>
      <c r="D33" s="17">
        <v>3100</v>
      </c>
      <c r="E33" s="19" t="s">
        <v>13</v>
      </c>
      <c r="F33" s="6">
        <v>0</v>
      </c>
      <c r="G33" s="6">
        <v>0</v>
      </c>
      <c r="H33" s="17">
        <f>ROUND(D33*F33,0)</f>
        <v>0</v>
      </c>
      <c r="I33" s="17">
        <f>ROUND(D33*G33,0)</f>
        <v>0</v>
      </c>
    </row>
    <row r="35" spans="1:9" ht="51">
      <c r="A35" s="18">
        <v>16</v>
      </c>
      <c r="B35" s="19" t="s">
        <v>171</v>
      </c>
      <c r="C35" s="20" t="s">
        <v>172</v>
      </c>
      <c r="D35" s="17">
        <v>617</v>
      </c>
      <c r="E35" s="19" t="s">
        <v>27</v>
      </c>
      <c r="F35" s="6">
        <v>0</v>
      </c>
      <c r="G35" s="6">
        <v>0</v>
      </c>
      <c r="H35" s="17">
        <f>ROUND(D35*F35,0)</f>
        <v>0</v>
      </c>
      <c r="I35" s="17">
        <f>ROUND(D35*G35,0)</f>
        <v>0</v>
      </c>
    </row>
    <row r="37" spans="1:9" s="25" customFormat="1" ht="12.75">
      <c r="A37" s="21"/>
      <c r="B37" s="22"/>
      <c r="C37" s="22" t="s">
        <v>24</v>
      </c>
      <c r="D37" s="23"/>
      <c r="E37" s="22"/>
      <c r="F37" s="23"/>
      <c r="G37" s="23"/>
      <c r="H37" s="23">
        <f>ROUND(SUM(H2:H36),0)</f>
        <v>0</v>
      </c>
      <c r="I37" s="23">
        <f>ROUND(SUM(I2:I36),0)</f>
        <v>0</v>
      </c>
    </row>
  </sheetData>
  <sheetProtection/>
  <printOptions/>
  <pageMargins left="0" right="0.03937007874015748" top="0.7086614173228347" bottom="0.7086614173228347" header="0.2362204724409449" footer="0.2362204724409449"/>
  <pageSetup firstPageNumber="-4105" useFirstPageNumber="1" horizontalDpi="600" verticalDpi="600" orientation="portrait" paperSize="9" r:id="rId1"/>
  <headerFooter>
    <oddHeader>&amp;L&amp;"Times New Roman CE,Félkövér"&amp;10&amp;A</oddHeader>
  </headerFooter>
</worksheet>
</file>

<file path=xl/worksheets/sheet21.xml><?xml version="1.0" encoding="utf-8"?>
<worksheet xmlns="http://schemas.openxmlformats.org/spreadsheetml/2006/main" xmlns:r="http://schemas.openxmlformats.org/officeDocument/2006/relationships">
  <dimension ref="A1:I6"/>
  <sheetViews>
    <sheetView zoomScalePageLayoutView="0" workbookViewId="0" topLeftCell="A1">
      <selection activeCell="E19" sqref="E19"/>
    </sheetView>
  </sheetViews>
  <sheetFormatPr defaultColWidth="9.140625" defaultRowHeight="15"/>
  <cols>
    <col min="1" max="1" width="4.28125" style="18" customWidth="1"/>
    <col min="2" max="2" width="9.28125" style="19" customWidth="1"/>
    <col min="3" max="3" width="36.7109375" style="19" customWidth="1"/>
    <col min="4" max="4" width="6.7109375" style="17" customWidth="1"/>
    <col min="5" max="5" width="6.7109375" style="19" customWidth="1"/>
    <col min="6" max="7" width="8.28125" style="17" customWidth="1"/>
    <col min="8" max="9" width="10.28125" style="17" customWidth="1"/>
    <col min="10" max="10" width="15.7109375" style="19" customWidth="1"/>
    <col min="11" max="16384" width="9.140625" style="19" customWidth="1"/>
  </cols>
  <sheetData>
    <row r="1" spans="1:9" s="24" customFormat="1" ht="25.5">
      <c r="A1" s="21" t="s">
        <v>3</v>
      </c>
      <c r="B1" s="22" t="s">
        <v>4</v>
      </c>
      <c r="C1" s="22" t="s">
        <v>5</v>
      </c>
      <c r="D1" s="23" t="s">
        <v>6</v>
      </c>
      <c r="E1" s="22" t="s">
        <v>7</v>
      </c>
      <c r="F1" s="23" t="s">
        <v>8</v>
      </c>
      <c r="G1" s="23" t="s">
        <v>9</v>
      </c>
      <c r="H1" s="23" t="s">
        <v>10</v>
      </c>
      <c r="I1" s="23" t="s">
        <v>11</v>
      </c>
    </row>
    <row r="2" spans="1:9" ht="38.25">
      <c r="A2" s="18">
        <v>1</v>
      </c>
      <c r="B2" s="19" t="s">
        <v>174</v>
      </c>
      <c r="C2" s="20" t="s">
        <v>286</v>
      </c>
      <c r="D2" s="17">
        <v>1</v>
      </c>
      <c r="E2" s="19" t="s">
        <v>13</v>
      </c>
      <c r="F2" s="6">
        <v>0</v>
      </c>
      <c r="G2" s="6">
        <v>0</v>
      </c>
      <c r="H2" s="17">
        <f>ROUND(D2*F2,0)</f>
        <v>0</v>
      </c>
      <c r="I2" s="17">
        <f>ROUND(D2*G2,0)</f>
        <v>0</v>
      </c>
    </row>
    <row r="4" spans="1:9" ht="38.25">
      <c r="A4" s="18">
        <v>2</v>
      </c>
      <c r="B4" s="19" t="s">
        <v>175</v>
      </c>
      <c r="C4" s="20" t="s">
        <v>287</v>
      </c>
      <c r="D4" s="17">
        <v>1</v>
      </c>
      <c r="E4" s="19" t="s">
        <v>13</v>
      </c>
      <c r="F4" s="6">
        <v>0</v>
      </c>
      <c r="G4" s="6">
        <v>0</v>
      </c>
      <c r="H4" s="17">
        <f>ROUND(D4*F4,0)</f>
        <v>0</v>
      </c>
      <c r="I4" s="17">
        <f>ROUND(D4*G4,0)</f>
        <v>0</v>
      </c>
    </row>
    <row r="6" spans="1:9" s="25" customFormat="1" ht="12.75">
      <c r="A6" s="21"/>
      <c r="B6" s="22"/>
      <c r="C6" s="22" t="s">
        <v>24</v>
      </c>
      <c r="D6" s="23"/>
      <c r="E6" s="22"/>
      <c r="F6" s="23"/>
      <c r="G6" s="23"/>
      <c r="H6" s="23">
        <f>ROUND(SUM(H2:H5),0)</f>
        <v>0</v>
      </c>
      <c r="I6" s="23">
        <f>ROUND(SUM(I2:I5),0)</f>
        <v>0</v>
      </c>
    </row>
  </sheetData>
  <sheetProtection/>
  <printOptions/>
  <pageMargins left="0" right="0.03937007874015748" top="0.7086614173228347" bottom="0.7086614173228347" header="0.2362204724409449" footer="0.2362204724409449"/>
  <pageSetup firstPageNumber="-4105" useFirstPageNumber="1" horizontalDpi="600" verticalDpi="600" orientation="portrait" paperSize="9" r:id="rId1"/>
  <headerFooter>
    <oddHeader>&amp;L&amp;"Times New Roman CE,Félkövér"&amp;10&amp;A</oddHeader>
  </headerFooter>
</worksheet>
</file>

<file path=xl/worksheets/sheet22.xml><?xml version="1.0" encoding="utf-8"?>
<worksheet xmlns="http://schemas.openxmlformats.org/spreadsheetml/2006/main" xmlns:r="http://schemas.openxmlformats.org/officeDocument/2006/relationships">
  <dimension ref="A1:I12"/>
  <sheetViews>
    <sheetView zoomScalePageLayoutView="0" workbookViewId="0" topLeftCell="A1">
      <selection activeCell="E19" sqref="E19"/>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63.75">
      <c r="A2" s="8">
        <v>1</v>
      </c>
      <c r="B2" s="1" t="s">
        <v>177</v>
      </c>
      <c r="C2" s="2" t="s">
        <v>178</v>
      </c>
      <c r="D2" s="6">
        <v>70</v>
      </c>
      <c r="E2" s="1" t="s">
        <v>88</v>
      </c>
      <c r="F2" s="6">
        <v>0</v>
      </c>
      <c r="G2" s="6">
        <v>0</v>
      </c>
      <c r="H2" s="6">
        <f>ROUND(D2*F2,0)</f>
        <v>0</v>
      </c>
      <c r="I2" s="6">
        <f>ROUND(D2*G2,0)</f>
        <v>0</v>
      </c>
    </row>
    <row r="4" spans="1:9" ht="38.25">
      <c r="A4" s="8">
        <v>2</v>
      </c>
      <c r="B4" s="1" t="s">
        <v>179</v>
      </c>
      <c r="C4" s="2" t="s">
        <v>180</v>
      </c>
      <c r="D4" s="6">
        <f>170*0.2</f>
        <v>34</v>
      </c>
      <c r="E4" s="1" t="s">
        <v>37</v>
      </c>
      <c r="F4" s="6">
        <v>0</v>
      </c>
      <c r="G4" s="6">
        <v>0</v>
      </c>
      <c r="H4" s="6">
        <f>ROUND(D4*F4,0)</f>
        <v>0</v>
      </c>
      <c r="I4" s="6">
        <f>ROUND(D4*G4,0)</f>
        <v>0</v>
      </c>
    </row>
    <row r="6" spans="1:9" ht="38.25">
      <c r="A6" s="8">
        <v>3</v>
      </c>
      <c r="B6" s="1" t="s">
        <v>181</v>
      </c>
      <c r="C6" s="2" t="s">
        <v>182</v>
      </c>
      <c r="D6" s="6">
        <v>20</v>
      </c>
      <c r="E6" s="1" t="s">
        <v>27</v>
      </c>
      <c r="F6" s="6">
        <v>0</v>
      </c>
      <c r="G6" s="6">
        <v>0</v>
      </c>
      <c r="H6" s="6">
        <f>ROUND(D6*F6,0)</f>
        <v>0</v>
      </c>
      <c r="I6" s="6">
        <f>ROUND(D6*G6,0)</f>
        <v>0</v>
      </c>
    </row>
    <row r="8" spans="1:9" ht="38.25">
      <c r="A8" s="8">
        <v>4</v>
      </c>
      <c r="B8" s="1" t="s">
        <v>183</v>
      </c>
      <c r="C8" s="2" t="s">
        <v>184</v>
      </c>
      <c r="D8" s="6">
        <v>150</v>
      </c>
      <c r="E8" s="1" t="s">
        <v>27</v>
      </c>
      <c r="F8" s="6">
        <v>0</v>
      </c>
      <c r="G8" s="6">
        <v>0</v>
      </c>
      <c r="H8" s="6">
        <f>ROUND(D8*F8,0)</f>
        <v>0</v>
      </c>
      <c r="I8" s="6">
        <f>ROUND(D8*G8,0)</f>
        <v>0</v>
      </c>
    </row>
    <row r="10" spans="1:9" ht="76.5">
      <c r="A10" s="8">
        <v>3</v>
      </c>
      <c r="B10" s="1" t="s">
        <v>333</v>
      </c>
      <c r="C10" s="2" t="s">
        <v>334</v>
      </c>
      <c r="D10" s="6">
        <v>12</v>
      </c>
      <c r="E10" s="1" t="s">
        <v>247</v>
      </c>
      <c r="F10" s="6">
        <v>0</v>
      </c>
      <c r="G10" s="6">
        <v>0</v>
      </c>
      <c r="H10" s="6">
        <f>ROUND(D10*F10,0)</f>
        <v>0</v>
      </c>
      <c r="I10" s="6">
        <f>ROUND(D10*G10,0)</f>
        <v>0</v>
      </c>
    </row>
    <row r="12" spans="1:9" s="9" customFormat="1" ht="12.75">
      <c r="A12" s="7"/>
      <c r="B12" s="3"/>
      <c r="C12" s="3" t="s">
        <v>24</v>
      </c>
      <c r="D12" s="5"/>
      <c r="E12" s="3"/>
      <c r="F12" s="5"/>
      <c r="G12" s="5"/>
      <c r="H12" s="5">
        <f>ROUND(SUM(H2:H10),0)</f>
        <v>0</v>
      </c>
      <c r="I12" s="5">
        <f>ROUND(SUM(I2:I10),0)</f>
        <v>0</v>
      </c>
    </row>
  </sheetData>
  <sheetProtection/>
  <printOptions/>
  <pageMargins left="0" right="0.03937007874015748" top="0.7086614173228347" bottom="0.7086614173228347" header="0.2362204724409449" footer="0.2362204724409449"/>
  <pageSetup firstPageNumber="-4105" useFirstPageNumber="1" horizontalDpi="600" verticalDpi="600" orientation="portrait" paperSize="9" r:id="rId1"/>
  <headerFooter>
    <oddHeader>&amp;L&amp;"Times New Roman CE,Félkövér"&amp;10&amp;A</oddHeader>
  </headerFooter>
</worksheet>
</file>

<file path=xl/worksheets/sheet23.xml><?xml version="1.0" encoding="utf-8"?>
<worksheet xmlns="http://schemas.openxmlformats.org/spreadsheetml/2006/main" xmlns:r="http://schemas.openxmlformats.org/officeDocument/2006/relationships">
  <dimension ref="A1:I6"/>
  <sheetViews>
    <sheetView zoomScalePageLayoutView="0" workbookViewId="0" topLeftCell="A1">
      <selection activeCell="E19" sqref="E19"/>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76.5">
      <c r="A2" s="8">
        <v>1</v>
      </c>
      <c r="B2" s="1" t="s">
        <v>327</v>
      </c>
      <c r="C2" s="2" t="s">
        <v>328</v>
      </c>
      <c r="D2" s="6">
        <v>1</v>
      </c>
      <c r="E2" s="1" t="s">
        <v>249</v>
      </c>
      <c r="F2" s="6">
        <v>0</v>
      </c>
      <c r="G2" s="6">
        <v>0</v>
      </c>
      <c r="H2" s="6">
        <f>ROUND(D2*F2,0)</f>
        <v>0</v>
      </c>
      <c r="I2" s="6">
        <f>ROUND(D2*G2,0)</f>
        <v>0</v>
      </c>
    </row>
    <row r="4" spans="1:9" ht="76.5">
      <c r="A4" s="8">
        <v>2</v>
      </c>
      <c r="B4" s="1" t="s">
        <v>329</v>
      </c>
      <c r="C4" s="2" t="s">
        <v>330</v>
      </c>
      <c r="D4" s="6">
        <v>1</v>
      </c>
      <c r="E4" s="1" t="s">
        <v>249</v>
      </c>
      <c r="F4" s="6">
        <v>0</v>
      </c>
      <c r="G4" s="6">
        <v>0</v>
      </c>
      <c r="H4" s="6">
        <f>ROUND(D4*F4,0)</f>
        <v>0</v>
      </c>
      <c r="I4" s="6">
        <f>ROUND(D4*G4,0)</f>
        <v>0</v>
      </c>
    </row>
    <row r="6" spans="1:9" s="9" customFormat="1" ht="12.75">
      <c r="A6" s="7"/>
      <c r="B6" s="3"/>
      <c r="C6" s="3" t="s">
        <v>24</v>
      </c>
      <c r="D6" s="5"/>
      <c r="E6" s="3"/>
      <c r="F6" s="5"/>
      <c r="G6" s="5"/>
      <c r="H6" s="5">
        <f>ROUND(SUM(H2:H5),0)</f>
        <v>0</v>
      </c>
      <c r="I6" s="5">
        <f>ROUND(SUM(I2:I5),0)</f>
        <v>0</v>
      </c>
    </row>
  </sheetData>
  <sheetProtection/>
  <printOptions/>
  <pageMargins left="0" right="0.03937007874015748" top="0.7086614173228347" bottom="0.7086614173228347" header="0.2362204724409449" footer="0.2362204724409449"/>
  <pageSetup firstPageNumber="-4105" useFirstPageNumber="1" horizontalDpi="600" verticalDpi="600" orientation="portrait" paperSize="9" r:id="rId1"/>
  <headerFooter>
    <oddHeader>&amp;L&amp;"Times New Roman CE,Félkövér"&amp;10&amp;A</oddHeader>
  </headerFooter>
</worksheet>
</file>

<file path=xl/worksheets/sheet24.xml><?xml version="1.0" encoding="utf-8"?>
<worksheet xmlns="http://schemas.openxmlformats.org/spreadsheetml/2006/main" xmlns:r="http://schemas.openxmlformats.org/officeDocument/2006/relationships">
  <dimension ref="A1:I4"/>
  <sheetViews>
    <sheetView zoomScalePageLayoutView="0" workbookViewId="0" topLeftCell="A1">
      <selection activeCell="E19" sqref="E19"/>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51">
      <c r="A2" s="8">
        <v>1</v>
      </c>
      <c r="B2" s="1" t="s">
        <v>186</v>
      </c>
      <c r="C2" s="2" t="s">
        <v>188</v>
      </c>
      <c r="D2" s="6">
        <v>50</v>
      </c>
      <c r="E2" s="1" t="s">
        <v>187</v>
      </c>
      <c r="F2" s="6">
        <v>0</v>
      </c>
      <c r="G2" s="6">
        <v>0</v>
      </c>
      <c r="H2" s="6">
        <f>ROUND(D2*F2,0)</f>
        <v>0</v>
      </c>
      <c r="I2" s="6">
        <f>ROUND(D2*G2,0)</f>
        <v>0</v>
      </c>
    </row>
    <row r="4" spans="1:9" s="9" customFormat="1" ht="12.75">
      <c r="A4" s="7"/>
      <c r="B4" s="3"/>
      <c r="C4" s="3" t="s">
        <v>24</v>
      </c>
      <c r="D4" s="5"/>
      <c r="E4" s="3"/>
      <c r="F4" s="5"/>
      <c r="G4" s="5"/>
      <c r="H4" s="5">
        <f>ROUND(SUM(H2:H3),0)</f>
        <v>0</v>
      </c>
      <c r="I4" s="5">
        <f>ROUND(SUM(I2:I3),0)</f>
        <v>0</v>
      </c>
    </row>
  </sheetData>
  <sheetProtection/>
  <printOptions/>
  <pageMargins left="0" right="0.03937007874015748" top="0.7086614173228347" bottom="0.7086614173228347" header="0.2362204724409449" footer="0.2362204724409449"/>
  <pageSetup firstPageNumber="-4105" useFirstPageNumber="1" horizontalDpi="600" verticalDpi="600" orientation="portrait" paperSize="9" r:id="rId1"/>
  <headerFooter>
    <oddHeader>&amp;L&amp;"Times New Roman CE,Félkövér"&amp;10&amp;A</oddHeader>
  </headerFooter>
</worksheet>
</file>

<file path=xl/worksheets/sheet3.xml><?xml version="1.0" encoding="utf-8"?>
<worksheet xmlns="http://schemas.openxmlformats.org/spreadsheetml/2006/main" xmlns:r="http://schemas.openxmlformats.org/officeDocument/2006/relationships">
  <dimension ref="A1:I12"/>
  <sheetViews>
    <sheetView zoomScalePageLayoutView="0" workbookViewId="0" topLeftCell="A1">
      <selection activeCell="E19" sqref="E19"/>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25.5">
      <c r="A2" s="8">
        <v>1</v>
      </c>
      <c r="B2" s="1" t="s">
        <v>12</v>
      </c>
      <c r="C2" s="2" t="s">
        <v>14</v>
      </c>
      <c r="D2" s="6">
        <v>8</v>
      </c>
      <c r="E2" s="1" t="s">
        <v>13</v>
      </c>
      <c r="F2" s="6">
        <v>0</v>
      </c>
      <c r="G2" s="6">
        <v>0</v>
      </c>
      <c r="H2" s="6">
        <f>ROUND(D2*F2,0)</f>
        <v>0</v>
      </c>
      <c r="I2" s="6">
        <f>ROUND(D2*G2,0)</f>
        <v>0</v>
      </c>
    </row>
    <row r="4" spans="1:9" ht="38.25">
      <c r="A4" s="8">
        <v>2</v>
      </c>
      <c r="B4" s="1" t="s">
        <v>15</v>
      </c>
      <c r="C4" s="2" t="s">
        <v>16</v>
      </c>
      <c r="D4" s="6">
        <v>8</v>
      </c>
      <c r="E4" s="1" t="s">
        <v>13</v>
      </c>
      <c r="F4" s="6">
        <v>0</v>
      </c>
      <c r="G4" s="6">
        <v>0</v>
      </c>
      <c r="H4" s="6">
        <f>ROUND(D4*F4,0)</f>
        <v>0</v>
      </c>
      <c r="I4" s="6">
        <f>ROUND(D4*G4,0)</f>
        <v>0</v>
      </c>
    </row>
    <row r="6" spans="1:9" ht="25.5">
      <c r="A6" s="8">
        <v>3</v>
      </c>
      <c r="B6" s="1" t="s">
        <v>17</v>
      </c>
      <c r="C6" s="2" t="s">
        <v>19</v>
      </c>
      <c r="D6" s="6">
        <v>1</v>
      </c>
      <c r="E6" s="1" t="s">
        <v>18</v>
      </c>
      <c r="F6" s="6">
        <v>0</v>
      </c>
      <c r="G6" s="6">
        <v>0</v>
      </c>
      <c r="H6" s="6">
        <f>ROUND(D6*F6,0)</f>
        <v>0</v>
      </c>
      <c r="I6" s="6">
        <f>ROUND(D6*G6,0)</f>
        <v>0</v>
      </c>
    </row>
    <row r="8" spans="1:9" ht="25.5">
      <c r="A8" s="8">
        <v>4</v>
      </c>
      <c r="B8" s="1" t="s">
        <v>20</v>
      </c>
      <c r="C8" s="2" t="s">
        <v>21</v>
      </c>
      <c r="D8" s="6">
        <v>1</v>
      </c>
      <c r="E8" s="1" t="s">
        <v>18</v>
      </c>
      <c r="F8" s="6">
        <v>0</v>
      </c>
      <c r="G8" s="6">
        <v>0</v>
      </c>
      <c r="H8" s="6">
        <f>ROUND(D8*F8,0)</f>
        <v>0</v>
      </c>
      <c r="I8" s="6">
        <f>ROUND(D8*G8,0)</f>
        <v>0</v>
      </c>
    </row>
    <row r="10" spans="1:9" ht="25.5">
      <c r="A10" s="8">
        <v>5</v>
      </c>
      <c r="B10" s="1" t="s">
        <v>22</v>
      </c>
      <c r="C10" s="2" t="s">
        <v>23</v>
      </c>
      <c r="D10" s="6">
        <v>1</v>
      </c>
      <c r="E10" s="1" t="s">
        <v>18</v>
      </c>
      <c r="F10" s="6">
        <v>0</v>
      </c>
      <c r="G10" s="6">
        <v>0</v>
      </c>
      <c r="H10" s="6">
        <f>ROUND(D10*F10,0)</f>
        <v>0</v>
      </c>
      <c r="I10" s="6">
        <f>ROUND(D10*G10,0)</f>
        <v>0</v>
      </c>
    </row>
    <row r="12" spans="1:9" s="9" customFormat="1" ht="12.75">
      <c r="A12" s="7"/>
      <c r="B12" s="3"/>
      <c r="C12" s="3" t="s">
        <v>24</v>
      </c>
      <c r="D12" s="5"/>
      <c r="E12" s="3"/>
      <c r="F12" s="5"/>
      <c r="G12" s="5"/>
      <c r="H12" s="5">
        <f>ROUND(SUM(H2:H11),0)</f>
        <v>0</v>
      </c>
      <c r="I12" s="5">
        <f>ROUND(SUM(I2:I11),0)</f>
        <v>0</v>
      </c>
    </row>
  </sheetData>
  <sheetProtection/>
  <printOptions/>
  <pageMargins left="0" right="0.03937007874015748" top="0.7086614173228347" bottom="0.7086614173228347" header="0.2362204724409449" footer="0.2362204724409449"/>
  <pageSetup firstPageNumber="-4105" useFirstPageNumber="1" horizontalDpi="600" verticalDpi="600" orientation="portrait" paperSize="9" r:id="rId1"/>
  <headerFooter>
    <oddHeader>&amp;L&amp;"Times New Roman CE,Félkövér"&amp;10&amp;A</oddHeader>
  </headerFooter>
</worksheet>
</file>

<file path=xl/worksheets/sheet4.xml><?xml version="1.0" encoding="utf-8"?>
<worksheet xmlns="http://schemas.openxmlformats.org/spreadsheetml/2006/main" xmlns:r="http://schemas.openxmlformats.org/officeDocument/2006/relationships">
  <dimension ref="A1:I14"/>
  <sheetViews>
    <sheetView zoomScalePageLayoutView="0" workbookViewId="0" topLeftCell="A1">
      <selection activeCell="E19" sqref="E19"/>
    </sheetView>
  </sheetViews>
  <sheetFormatPr defaultColWidth="9.140625" defaultRowHeight="15"/>
  <cols>
    <col min="1" max="1" width="4.28125" style="18" customWidth="1"/>
    <col min="2" max="2" width="9.28125" style="19" customWidth="1"/>
    <col min="3" max="3" width="36.7109375" style="19" customWidth="1"/>
    <col min="4" max="4" width="6.7109375" style="17" customWidth="1"/>
    <col min="5" max="5" width="6.7109375" style="19" customWidth="1"/>
    <col min="6" max="7" width="8.28125" style="17" customWidth="1"/>
    <col min="8" max="9" width="10.28125" style="17" customWidth="1"/>
    <col min="10" max="10" width="15.7109375" style="19" customWidth="1"/>
    <col min="11" max="16384" width="9.140625" style="19" customWidth="1"/>
  </cols>
  <sheetData>
    <row r="1" spans="1:9" s="24" customFormat="1" ht="25.5">
      <c r="A1" s="21" t="s">
        <v>3</v>
      </c>
      <c r="B1" s="22" t="s">
        <v>4</v>
      </c>
      <c r="C1" s="22" t="s">
        <v>5</v>
      </c>
      <c r="D1" s="23" t="s">
        <v>6</v>
      </c>
      <c r="E1" s="22" t="s">
        <v>7</v>
      </c>
      <c r="F1" s="23" t="s">
        <v>8</v>
      </c>
      <c r="G1" s="23" t="s">
        <v>9</v>
      </c>
      <c r="H1" s="23" t="s">
        <v>10</v>
      </c>
      <c r="I1" s="23" t="s">
        <v>11</v>
      </c>
    </row>
    <row r="2" spans="1:9" ht="25.5">
      <c r="A2" s="18">
        <v>1</v>
      </c>
      <c r="B2" s="19" t="s">
        <v>26</v>
      </c>
      <c r="C2" s="20" t="s">
        <v>28</v>
      </c>
      <c r="D2" s="17">
        <v>230</v>
      </c>
      <c r="E2" s="19" t="s">
        <v>27</v>
      </c>
      <c r="F2" s="6">
        <v>0</v>
      </c>
      <c r="G2" s="6">
        <v>0</v>
      </c>
      <c r="H2" s="17">
        <f>ROUND(D2*F2,0)</f>
        <v>0</v>
      </c>
      <c r="I2" s="17">
        <f>ROUND(D2*G2,0)</f>
        <v>0</v>
      </c>
    </row>
    <row r="4" spans="1:9" ht="51">
      <c r="A4" s="18">
        <v>2</v>
      </c>
      <c r="B4" s="19" t="s">
        <v>209</v>
      </c>
      <c r="C4" s="20" t="s">
        <v>210</v>
      </c>
      <c r="D4" s="17">
        <v>28</v>
      </c>
      <c r="E4" s="19" t="s">
        <v>208</v>
      </c>
      <c r="F4" s="6">
        <v>0</v>
      </c>
      <c r="G4" s="6">
        <v>0</v>
      </c>
      <c r="H4" s="17">
        <f>ROUND(D4*F4,0)</f>
        <v>0</v>
      </c>
      <c r="I4" s="17">
        <f>ROUND(D4*G4,0)</f>
        <v>0</v>
      </c>
    </row>
    <row r="5" ht="12.75">
      <c r="C5" s="20"/>
    </row>
    <row r="6" spans="1:9" ht="38.25">
      <c r="A6" s="18">
        <v>3</v>
      </c>
      <c r="B6" s="19" t="s">
        <v>29</v>
      </c>
      <c r="C6" s="20" t="s">
        <v>30</v>
      </c>
      <c r="D6" s="17">
        <v>113</v>
      </c>
      <c r="E6" s="19" t="s">
        <v>27</v>
      </c>
      <c r="F6" s="6">
        <v>0</v>
      </c>
      <c r="G6" s="6">
        <v>0</v>
      </c>
      <c r="H6" s="17">
        <f>ROUND(D6*F6,0)</f>
        <v>0</v>
      </c>
      <c r="I6" s="17">
        <f>ROUND(D6*G6,0)</f>
        <v>0</v>
      </c>
    </row>
    <row r="8" spans="1:9" ht="38.25">
      <c r="A8" s="18">
        <v>4</v>
      </c>
      <c r="B8" s="19" t="s">
        <v>206</v>
      </c>
      <c r="C8" s="20" t="s">
        <v>207</v>
      </c>
      <c r="D8" s="17">
        <v>7</v>
      </c>
      <c r="E8" s="19" t="s">
        <v>208</v>
      </c>
      <c r="F8" s="6">
        <v>0</v>
      </c>
      <c r="G8" s="6">
        <v>0</v>
      </c>
      <c r="H8" s="17">
        <f>ROUND(D8*F8,0)</f>
        <v>0</v>
      </c>
      <c r="I8" s="17">
        <f>ROUND(D8*G8,0)</f>
        <v>0</v>
      </c>
    </row>
    <row r="9" ht="12.75">
      <c r="C9" s="20"/>
    </row>
    <row r="10" spans="1:9" ht="25.5">
      <c r="A10" s="18">
        <v>5</v>
      </c>
      <c r="B10" s="19" t="s">
        <v>31</v>
      </c>
      <c r="C10" s="20" t="s">
        <v>32</v>
      </c>
      <c r="D10" s="17">
        <v>92</v>
      </c>
      <c r="E10" s="19" t="s">
        <v>27</v>
      </c>
      <c r="F10" s="6">
        <v>0</v>
      </c>
      <c r="G10" s="6">
        <v>0</v>
      </c>
      <c r="H10" s="17">
        <f>ROUND(D10*F10,0)</f>
        <v>0</v>
      </c>
      <c r="I10" s="17">
        <f>ROUND(D10*G10,0)</f>
        <v>0</v>
      </c>
    </row>
    <row r="12" spans="1:9" ht="63.75">
      <c r="A12" s="18">
        <v>6</v>
      </c>
      <c r="B12" s="19" t="s">
        <v>33</v>
      </c>
      <c r="C12" s="20" t="s">
        <v>34</v>
      </c>
      <c r="D12" s="17">
        <v>550</v>
      </c>
      <c r="E12" s="19" t="s">
        <v>27</v>
      </c>
      <c r="F12" s="6">
        <v>0</v>
      </c>
      <c r="G12" s="6">
        <v>0</v>
      </c>
      <c r="H12" s="17">
        <f>ROUND(D12*F12,0)</f>
        <v>0</v>
      </c>
      <c r="I12" s="17">
        <f>ROUND(D12*G12,0)</f>
        <v>0</v>
      </c>
    </row>
    <row r="14" spans="1:9" s="25" customFormat="1" ht="12.75">
      <c r="A14" s="21"/>
      <c r="B14" s="22"/>
      <c r="C14" s="22" t="s">
        <v>24</v>
      </c>
      <c r="D14" s="23"/>
      <c r="E14" s="22"/>
      <c r="F14" s="23"/>
      <c r="G14" s="23"/>
      <c r="H14" s="23">
        <f>ROUND(SUM(H2:H13),0)</f>
        <v>0</v>
      </c>
      <c r="I14" s="23">
        <f>ROUND(SUM(I2:I13),0)</f>
        <v>0</v>
      </c>
    </row>
  </sheetData>
  <sheetProtection/>
  <printOptions/>
  <pageMargins left="0" right="0.03937007874015748" top="0.7086614173228347" bottom="0.7086614173228347" header="0.2362204724409449" footer="0.2362204724409449"/>
  <pageSetup firstPageNumber="-4105" useFirstPageNumber="1" horizontalDpi="600" verticalDpi="600" orientation="portrait" paperSize="9" r:id="rId1"/>
  <headerFooter>
    <oddHeader>&amp;L&amp;"Times New Roman CE,Félkövér"&amp;10&amp;A</oddHeader>
  </headerFooter>
</worksheet>
</file>

<file path=xl/worksheets/sheet5.xml><?xml version="1.0" encoding="utf-8"?>
<worksheet xmlns="http://schemas.openxmlformats.org/spreadsheetml/2006/main" xmlns:r="http://schemas.openxmlformats.org/officeDocument/2006/relationships">
  <dimension ref="A1:I20"/>
  <sheetViews>
    <sheetView zoomScalePageLayoutView="0" workbookViewId="0" topLeftCell="A11">
      <selection activeCell="E19" sqref="E19"/>
    </sheetView>
  </sheetViews>
  <sheetFormatPr defaultColWidth="9.140625" defaultRowHeight="15"/>
  <cols>
    <col min="1" max="1" width="4.28125" style="18" customWidth="1"/>
    <col min="2" max="2" width="9.28125" style="19" customWidth="1"/>
    <col min="3" max="3" width="36.7109375" style="19" customWidth="1"/>
    <col min="4" max="4" width="6.7109375" style="17" customWidth="1"/>
    <col min="5" max="5" width="6.7109375" style="19" customWidth="1"/>
    <col min="6" max="7" width="8.28125" style="17" customWidth="1"/>
    <col min="8" max="9" width="10.28125" style="17" customWidth="1"/>
    <col min="10" max="10" width="15.7109375" style="19" customWidth="1"/>
    <col min="11" max="16384" width="9.140625" style="19" customWidth="1"/>
  </cols>
  <sheetData>
    <row r="1" spans="1:9" s="24" customFormat="1" ht="25.5">
      <c r="A1" s="21" t="s">
        <v>3</v>
      </c>
      <c r="B1" s="22" t="s">
        <v>4</v>
      </c>
      <c r="C1" s="22" t="s">
        <v>5</v>
      </c>
      <c r="D1" s="23" t="s">
        <v>6</v>
      </c>
      <c r="E1" s="22" t="s">
        <v>7</v>
      </c>
      <c r="F1" s="23" t="s">
        <v>8</v>
      </c>
      <c r="G1" s="23" t="s">
        <v>9</v>
      </c>
      <c r="H1" s="23" t="s">
        <v>10</v>
      </c>
      <c r="I1" s="23" t="s">
        <v>11</v>
      </c>
    </row>
    <row r="2" spans="1:9" ht="38.25">
      <c r="A2" s="18">
        <v>1</v>
      </c>
      <c r="B2" s="19" t="s">
        <v>36</v>
      </c>
      <c r="C2" s="20" t="s">
        <v>38</v>
      </c>
      <c r="D2" s="17">
        <v>200</v>
      </c>
      <c r="E2" s="19" t="s">
        <v>37</v>
      </c>
      <c r="F2" s="6">
        <v>0</v>
      </c>
      <c r="G2" s="6">
        <v>0</v>
      </c>
      <c r="H2" s="17">
        <f>ROUND(D2*F2,0)</f>
        <v>0</v>
      </c>
      <c r="I2" s="17">
        <f>ROUND(D2*G2,0)</f>
        <v>0</v>
      </c>
    </row>
    <row r="4" spans="1:9" ht="51">
      <c r="A4" s="18">
        <v>2</v>
      </c>
      <c r="B4" s="19" t="s">
        <v>39</v>
      </c>
      <c r="C4" s="20" t="s">
        <v>40</v>
      </c>
      <c r="D4" s="17">
        <v>120</v>
      </c>
      <c r="E4" s="19" t="s">
        <v>37</v>
      </c>
      <c r="F4" s="6">
        <v>0</v>
      </c>
      <c r="G4" s="6">
        <v>0</v>
      </c>
      <c r="H4" s="17">
        <f>ROUND(D4*F4,0)</f>
        <v>0</v>
      </c>
      <c r="I4" s="17">
        <f>ROUND(D4*G4,0)</f>
        <v>0</v>
      </c>
    </row>
    <row r="6" spans="1:9" ht="102">
      <c r="A6" s="18">
        <v>3</v>
      </c>
      <c r="B6" s="19" t="s">
        <v>211</v>
      </c>
      <c r="C6" s="20" t="s">
        <v>212</v>
      </c>
      <c r="D6" s="17">
        <v>84</v>
      </c>
      <c r="E6" s="19" t="s">
        <v>213</v>
      </c>
      <c r="F6" s="6">
        <v>0</v>
      </c>
      <c r="G6" s="6">
        <v>0</v>
      </c>
      <c r="H6" s="17">
        <f>ROUND(D6*F6,0)</f>
        <v>0</v>
      </c>
      <c r="I6" s="17">
        <f>ROUND(D6*G6,0)</f>
        <v>0</v>
      </c>
    </row>
    <row r="8" spans="1:9" ht="63.75">
      <c r="A8" s="18">
        <v>4</v>
      </c>
      <c r="B8" s="19" t="s">
        <v>41</v>
      </c>
      <c r="C8" s="20" t="s">
        <v>42</v>
      </c>
      <c r="D8" s="17">
        <v>500</v>
      </c>
      <c r="E8" s="19" t="s">
        <v>27</v>
      </c>
      <c r="F8" s="6">
        <v>0</v>
      </c>
      <c r="G8" s="6">
        <v>0</v>
      </c>
      <c r="H8" s="17">
        <f>ROUND(D8*F8,0)</f>
        <v>0</v>
      </c>
      <c r="I8" s="17">
        <f>ROUND(D8*G8,0)</f>
        <v>0</v>
      </c>
    </row>
    <row r="10" spans="1:9" ht="38.25">
      <c r="A10" s="18">
        <v>5</v>
      </c>
      <c r="B10" s="19" t="s">
        <v>43</v>
      </c>
      <c r="C10" s="20" t="s">
        <v>44</v>
      </c>
      <c r="D10" s="17">
        <v>350</v>
      </c>
      <c r="E10" s="19" t="s">
        <v>27</v>
      </c>
      <c r="F10" s="6">
        <v>0</v>
      </c>
      <c r="G10" s="6">
        <v>0</v>
      </c>
      <c r="H10" s="17">
        <f>ROUND(D10*F10,0)</f>
        <v>0</v>
      </c>
      <c r="I10" s="17">
        <f>ROUND(D10*G10,0)</f>
        <v>0</v>
      </c>
    </row>
    <row r="12" spans="1:9" ht="51">
      <c r="A12" s="18">
        <v>6</v>
      </c>
      <c r="B12" s="19" t="s">
        <v>218</v>
      </c>
      <c r="C12" s="20" t="s">
        <v>219</v>
      </c>
      <c r="D12" s="17">
        <v>36</v>
      </c>
      <c r="E12" s="19" t="s">
        <v>37</v>
      </c>
      <c r="F12" s="6">
        <v>0</v>
      </c>
      <c r="G12" s="6">
        <v>0</v>
      </c>
      <c r="H12" s="17">
        <f>ROUND(D12*F12,0)</f>
        <v>0</v>
      </c>
      <c r="I12" s="17">
        <f>ROUND(D12*G12,0)</f>
        <v>0</v>
      </c>
    </row>
    <row r="14" spans="1:9" ht="76.5">
      <c r="A14" s="18">
        <v>7</v>
      </c>
      <c r="B14" s="19" t="s">
        <v>45</v>
      </c>
      <c r="C14" s="20" t="s">
        <v>46</v>
      </c>
      <c r="D14" s="17">
        <v>53</v>
      </c>
      <c r="E14" s="19" t="s">
        <v>37</v>
      </c>
      <c r="F14" s="6">
        <v>0</v>
      </c>
      <c r="G14" s="6">
        <v>0</v>
      </c>
      <c r="H14" s="17">
        <f>ROUND(D14*F14,0)</f>
        <v>0</v>
      </c>
      <c r="I14" s="17">
        <f>ROUND(D14*G14,0)</f>
        <v>0</v>
      </c>
    </row>
    <row r="16" spans="1:9" ht="38.25">
      <c r="A16" s="18">
        <v>8</v>
      </c>
      <c r="B16" s="19" t="s">
        <v>47</v>
      </c>
      <c r="C16" s="20" t="s">
        <v>48</v>
      </c>
      <c r="D16" s="17">
        <v>2</v>
      </c>
      <c r="E16" s="19" t="s">
        <v>13</v>
      </c>
      <c r="F16" s="6">
        <v>0</v>
      </c>
      <c r="G16" s="6">
        <v>0</v>
      </c>
      <c r="H16" s="17">
        <f>ROUND(D16*F16,0)</f>
        <v>0</v>
      </c>
      <c r="I16" s="17">
        <f>ROUND(D16*G16,0)</f>
        <v>0</v>
      </c>
    </row>
    <row r="18" spans="1:9" ht="38.25">
      <c r="A18" s="18">
        <v>9</v>
      </c>
      <c r="B18" s="19" t="s">
        <v>49</v>
      </c>
      <c r="C18" s="20" t="s">
        <v>50</v>
      </c>
      <c r="D18" s="17">
        <v>10</v>
      </c>
      <c r="E18" s="19" t="s">
        <v>37</v>
      </c>
      <c r="F18" s="6">
        <v>0</v>
      </c>
      <c r="G18" s="6">
        <v>0</v>
      </c>
      <c r="H18" s="17">
        <f>ROUND(D18*F18,0)</f>
        <v>0</v>
      </c>
      <c r="I18" s="17">
        <f>ROUND(D18*G18,0)</f>
        <v>0</v>
      </c>
    </row>
    <row r="20" spans="1:9" s="25" customFormat="1" ht="12.75">
      <c r="A20" s="21"/>
      <c r="B20" s="22"/>
      <c r="C20" s="22" t="s">
        <v>24</v>
      </c>
      <c r="D20" s="23"/>
      <c r="E20" s="22"/>
      <c r="F20" s="23"/>
      <c r="G20" s="23"/>
      <c r="H20" s="23">
        <f>ROUND(SUM(H2:H19),0)</f>
        <v>0</v>
      </c>
      <c r="I20" s="23">
        <f>ROUND(SUM(I2:I19),0)</f>
        <v>0</v>
      </c>
    </row>
  </sheetData>
  <sheetProtection/>
  <printOptions/>
  <pageMargins left="0" right="0.03937007874015748" top="0.7086614173228347" bottom="0.7086614173228347" header="0.2362204724409449" footer="0.2362204724409449"/>
  <pageSetup firstPageNumber="-4105" useFirstPageNumber="1" horizontalDpi="600" verticalDpi="600" orientation="portrait" paperSize="9" r:id="rId1"/>
  <headerFooter>
    <oddHeader>&amp;L&amp;"Times New Roman CE,Félkövér"&amp;10&amp;A</oddHeader>
  </headerFooter>
</worksheet>
</file>

<file path=xl/worksheets/sheet6.xml><?xml version="1.0" encoding="utf-8"?>
<worksheet xmlns="http://schemas.openxmlformats.org/spreadsheetml/2006/main" xmlns:r="http://schemas.openxmlformats.org/officeDocument/2006/relationships">
  <dimension ref="A1:I4"/>
  <sheetViews>
    <sheetView zoomScalePageLayoutView="0" workbookViewId="0" topLeftCell="A1">
      <selection activeCell="E19" sqref="E19"/>
    </sheetView>
  </sheetViews>
  <sheetFormatPr defaultColWidth="9.140625" defaultRowHeight="15"/>
  <cols>
    <col min="1" max="1" width="4.28125" style="18" customWidth="1"/>
    <col min="2" max="2" width="9.28125" style="19" customWidth="1"/>
    <col min="3" max="3" width="36.7109375" style="19" customWidth="1"/>
    <col min="4" max="4" width="6.7109375" style="17" customWidth="1"/>
    <col min="5" max="5" width="6.7109375" style="19" customWidth="1"/>
    <col min="6" max="7" width="8.28125" style="17" customWidth="1"/>
    <col min="8" max="9" width="10.28125" style="17" customWidth="1"/>
    <col min="10" max="10" width="15.7109375" style="19" customWidth="1"/>
    <col min="11" max="16384" width="9.140625" style="19" customWidth="1"/>
  </cols>
  <sheetData>
    <row r="1" spans="1:9" s="24" customFormat="1" ht="25.5">
      <c r="A1" s="21" t="s">
        <v>3</v>
      </c>
      <c r="B1" s="22" t="s">
        <v>4</v>
      </c>
      <c r="C1" s="22" t="s">
        <v>5</v>
      </c>
      <c r="D1" s="23" t="s">
        <v>6</v>
      </c>
      <c r="E1" s="22" t="s">
        <v>7</v>
      </c>
      <c r="F1" s="23" t="s">
        <v>8</v>
      </c>
      <c r="G1" s="23" t="s">
        <v>9</v>
      </c>
      <c r="H1" s="23" t="s">
        <v>10</v>
      </c>
      <c r="I1" s="23" t="s">
        <v>11</v>
      </c>
    </row>
    <row r="2" spans="1:9" ht="25.5">
      <c r="A2" s="18">
        <v>1</v>
      </c>
      <c r="B2" s="19" t="s">
        <v>52</v>
      </c>
      <c r="C2" s="20" t="s">
        <v>227</v>
      </c>
      <c r="D2" s="17">
        <v>100</v>
      </c>
      <c r="E2" s="19" t="s">
        <v>37</v>
      </c>
      <c r="F2" s="6">
        <v>0</v>
      </c>
      <c r="G2" s="6">
        <v>0</v>
      </c>
      <c r="H2" s="17">
        <f>ROUND(D2*F2,0)</f>
        <v>0</v>
      </c>
      <c r="I2" s="17">
        <f>ROUND(D2*G2,0)</f>
        <v>0</v>
      </c>
    </row>
    <row r="4" spans="1:9" s="25" customFormat="1" ht="12.75">
      <c r="A4" s="21"/>
      <c r="B4" s="22"/>
      <c r="C4" s="22" t="s">
        <v>24</v>
      </c>
      <c r="D4" s="23"/>
      <c r="E4" s="22"/>
      <c r="F4" s="23"/>
      <c r="G4" s="23"/>
      <c r="H4" s="23">
        <f>ROUND(SUM(H2:H3),0)</f>
        <v>0</v>
      </c>
      <c r="I4" s="23">
        <f>ROUND(SUM(I2:I3),0)</f>
        <v>0</v>
      </c>
    </row>
  </sheetData>
  <sheetProtection/>
  <printOptions/>
  <pageMargins left="0" right="0.03937007874015748" top="0.7086614173228347" bottom="0.7086614173228347" header="0.2362204724409449" footer="0.2362204724409449"/>
  <pageSetup firstPageNumber="-4105" useFirstPageNumber="1" horizontalDpi="600" verticalDpi="600" orientation="portrait" paperSize="9" r:id="rId1"/>
  <headerFooter>
    <oddHeader>&amp;L&amp;"Times New Roman CE,Félkövér"&amp;10&amp;A</oddHeader>
  </headerFooter>
</worksheet>
</file>

<file path=xl/worksheets/sheet7.xml><?xml version="1.0" encoding="utf-8"?>
<worksheet xmlns="http://schemas.openxmlformats.org/spreadsheetml/2006/main" xmlns:r="http://schemas.openxmlformats.org/officeDocument/2006/relationships">
  <dimension ref="A1:I24"/>
  <sheetViews>
    <sheetView zoomScalePageLayoutView="0" workbookViewId="0" topLeftCell="A11">
      <selection activeCell="E19" sqref="E19"/>
    </sheetView>
  </sheetViews>
  <sheetFormatPr defaultColWidth="9.140625" defaultRowHeight="15"/>
  <cols>
    <col min="1" max="1" width="4.28125" style="18" customWidth="1"/>
    <col min="2" max="2" width="9.28125" style="19" customWidth="1"/>
    <col min="3" max="3" width="36.7109375" style="19" customWidth="1"/>
    <col min="4" max="4" width="6.7109375" style="17" customWidth="1"/>
    <col min="5" max="5" width="6.7109375" style="19" customWidth="1"/>
    <col min="6" max="7" width="8.28125" style="17" customWidth="1"/>
    <col min="8" max="9" width="10.28125" style="17" customWidth="1"/>
    <col min="10" max="10" width="15.7109375" style="19" customWidth="1"/>
    <col min="11" max="16384" width="9.140625" style="19" customWidth="1"/>
  </cols>
  <sheetData>
    <row r="1" spans="1:9" s="24" customFormat="1" ht="25.5">
      <c r="A1" s="21" t="s">
        <v>3</v>
      </c>
      <c r="B1" s="22" t="s">
        <v>4</v>
      </c>
      <c r="C1" s="22" t="s">
        <v>5</v>
      </c>
      <c r="D1" s="23" t="s">
        <v>6</v>
      </c>
      <c r="E1" s="22" t="s">
        <v>7</v>
      </c>
      <c r="F1" s="23" t="s">
        <v>8</v>
      </c>
      <c r="G1" s="23" t="s">
        <v>9</v>
      </c>
      <c r="H1" s="23" t="s">
        <v>10</v>
      </c>
      <c r="I1" s="23" t="s">
        <v>11</v>
      </c>
    </row>
    <row r="2" spans="1:9" ht="38.25">
      <c r="A2" s="18">
        <v>1</v>
      </c>
      <c r="B2" s="19" t="s">
        <v>214</v>
      </c>
      <c r="C2" s="20" t="s">
        <v>215</v>
      </c>
      <c r="D2" s="17">
        <v>1.65</v>
      </c>
      <c r="E2" s="19" t="s">
        <v>54</v>
      </c>
      <c r="F2" s="6">
        <v>0</v>
      </c>
      <c r="G2" s="6">
        <v>0</v>
      </c>
      <c r="H2" s="17">
        <f>ROUND(D2*F2,0)</f>
        <v>0</v>
      </c>
      <c r="I2" s="17">
        <f>ROUND(D2*G2,0)</f>
        <v>0</v>
      </c>
    </row>
    <row r="4" spans="1:9" ht="38.25">
      <c r="A4" s="18">
        <v>2</v>
      </c>
      <c r="B4" s="19" t="s">
        <v>216</v>
      </c>
      <c r="C4" s="20" t="s">
        <v>217</v>
      </c>
      <c r="D4" s="17">
        <v>4</v>
      </c>
      <c r="E4" s="19" t="s">
        <v>54</v>
      </c>
      <c r="F4" s="6">
        <v>0</v>
      </c>
      <c r="G4" s="6">
        <v>0</v>
      </c>
      <c r="H4" s="17">
        <f>ROUND(D4*F4,0)</f>
        <v>0</v>
      </c>
      <c r="I4" s="17">
        <f>ROUND(D4*G4,0)</f>
        <v>0</v>
      </c>
    </row>
    <row r="6" spans="1:9" ht="25.5">
      <c r="A6" s="18">
        <v>3</v>
      </c>
      <c r="B6" s="19" t="s">
        <v>220</v>
      </c>
      <c r="C6" s="20" t="s">
        <v>221</v>
      </c>
      <c r="D6" s="17">
        <v>1.5</v>
      </c>
      <c r="E6" s="19" t="s">
        <v>222</v>
      </c>
      <c r="F6" s="6">
        <v>0</v>
      </c>
      <c r="G6" s="6">
        <v>0</v>
      </c>
      <c r="H6" s="17">
        <f>ROUND(D6*F6,0)</f>
        <v>0</v>
      </c>
      <c r="I6" s="17">
        <f>ROUND(D6*G6,0)</f>
        <v>0</v>
      </c>
    </row>
    <row r="7" ht="12.75">
      <c r="C7" s="20"/>
    </row>
    <row r="8" spans="1:9" ht="38.25">
      <c r="A8" s="18">
        <v>4</v>
      </c>
      <c r="B8" s="19" t="s">
        <v>55</v>
      </c>
      <c r="C8" s="20" t="s">
        <v>223</v>
      </c>
      <c r="D8" s="17">
        <v>35</v>
      </c>
      <c r="E8" s="19" t="s">
        <v>37</v>
      </c>
      <c r="F8" s="6">
        <v>0</v>
      </c>
      <c r="G8" s="6">
        <v>0</v>
      </c>
      <c r="H8" s="17">
        <f>ROUND(D8*F8,0)</f>
        <v>0</v>
      </c>
      <c r="I8" s="17">
        <f>ROUND(D8*G8,0)</f>
        <v>0</v>
      </c>
    </row>
    <row r="10" spans="1:9" ht="38.25">
      <c r="A10" s="18">
        <v>5</v>
      </c>
      <c r="B10" s="19" t="s">
        <v>232</v>
      </c>
      <c r="C10" s="20" t="s">
        <v>233</v>
      </c>
      <c r="D10" s="17">
        <v>18</v>
      </c>
      <c r="E10" s="19" t="s">
        <v>213</v>
      </c>
      <c r="F10" s="6">
        <v>0</v>
      </c>
      <c r="G10" s="6">
        <v>0</v>
      </c>
      <c r="H10" s="17">
        <f>ROUND(D10*F10,0)</f>
        <v>0</v>
      </c>
      <c r="I10" s="17">
        <f>ROUND(D10*G10,0)</f>
        <v>0</v>
      </c>
    </row>
    <row r="11" ht="12.75">
      <c r="C11" s="20"/>
    </row>
    <row r="12" spans="1:9" ht="38.25">
      <c r="A12" s="18">
        <v>6</v>
      </c>
      <c r="B12" s="19" t="s">
        <v>234</v>
      </c>
      <c r="C12" s="20" t="s">
        <v>235</v>
      </c>
      <c r="D12" s="17">
        <v>1</v>
      </c>
      <c r="E12" s="19" t="s">
        <v>213</v>
      </c>
      <c r="F12" s="6">
        <v>0</v>
      </c>
      <c r="G12" s="6">
        <v>0</v>
      </c>
      <c r="H12" s="17">
        <f>ROUND(D12*F12,0)</f>
        <v>0</v>
      </c>
      <c r="I12" s="17">
        <f>ROUND(D12*G12,0)</f>
        <v>0</v>
      </c>
    </row>
    <row r="13" ht="12.75">
      <c r="C13" s="20"/>
    </row>
    <row r="14" spans="1:9" ht="38.25">
      <c r="A14" s="18">
        <v>7</v>
      </c>
      <c r="B14" s="19" t="s">
        <v>56</v>
      </c>
      <c r="C14" s="20" t="s">
        <v>224</v>
      </c>
      <c r="D14" s="17">
        <v>15</v>
      </c>
      <c r="E14" s="19" t="s">
        <v>37</v>
      </c>
      <c r="F14" s="6">
        <v>0</v>
      </c>
      <c r="G14" s="6">
        <v>0</v>
      </c>
      <c r="H14" s="17">
        <f>ROUND(D14*F14,0)</f>
        <v>0</v>
      </c>
      <c r="I14" s="17">
        <f>ROUND(D14*G14,0)</f>
        <v>0</v>
      </c>
    </row>
    <row r="16" spans="1:9" ht="51">
      <c r="A16" s="18">
        <v>8</v>
      </c>
      <c r="B16" s="19" t="s">
        <v>57</v>
      </c>
      <c r="C16" s="20" t="s">
        <v>225</v>
      </c>
      <c r="D16" s="17">
        <v>27</v>
      </c>
      <c r="E16" s="19" t="s">
        <v>37</v>
      </c>
      <c r="F16" s="6">
        <v>0</v>
      </c>
      <c r="G16" s="6">
        <v>0</v>
      </c>
      <c r="H16" s="17">
        <f>ROUND(D16*F16,0)</f>
        <v>0</v>
      </c>
      <c r="I16" s="17">
        <f>ROUND(D16*G16,0)</f>
        <v>0</v>
      </c>
    </row>
    <row r="18" spans="1:9" ht="38.25">
      <c r="A18" s="18">
        <v>9</v>
      </c>
      <c r="B18" s="19" t="s">
        <v>58</v>
      </c>
      <c r="C18" s="20" t="s">
        <v>229</v>
      </c>
      <c r="D18" s="17">
        <v>5</v>
      </c>
      <c r="E18" s="19" t="s">
        <v>37</v>
      </c>
      <c r="F18" s="6">
        <v>0</v>
      </c>
      <c r="G18" s="6">
        <v>0</v>
      </c>
      <c r="H18" s="17">
        <f>ROUND(D18*F18,0)</f>
        <v>0</v>
      </c>
      <c r="I18" s="17">
        <f>ROUND(D18*G18,0)</f>
        <v>0</v>
      </c>
    </row>
    <row r="20" spans="1:9" ht="38.25">
      <c r="A20" s="18">
        <v>10</v>
      </c>
      <c r="B20" s="19" t="s">
        <v>59</v>
      </c>
      <c r="C20" s="20" t="s">
        <v>228</v>
      </c>
      <c r="D20" s="17">
        <v>21</v>
      </c>
      <c r="E20" s="19" t="s">
        <v>37</v>
      </c>
      <c r="F20" s="6">
        <v>0</v>
      </c>
      <c r="G20" s="6">
        <v>0</v>
      </c>
      <c r="H20" s="17">
        <f>ROUND(D20*F20,0)</f>
        <v>0</v>
      </c>
      <c r="I20" s="17">
        <f>ROUND(D20*G20,0)</f>
        <v>0</v>
      </c>
    </row>
    <row r="22" spans="1:9" ht="38.25">
      <c r="A22" s="18">
        <v>11</v>
      </c>
      <c r="B22" s="19" t="s">
        <v>60</v>
      </c>
      <c r="C22" s="20" t="s">
        <v>226</v>
      </c>
      <c r="D22" s="17">
        <v>43</v>
      </c>
      <c r="E22" s="19" t="s">
        <v>37</v>
      </c>
      <c r="F22" s="6">
        <v>0</v>
      </c>
      <c r="G22" s="6">
        <v>0</v>
      </c>
      <c r="H22" s="17">
        <f>ROUND(D22*F22,0)</f>
        <v>0</v>
      </c>
      <c r="I22" s="17">
        <f>ROUND(D22*G22,0)</f>
        <v>0</v>
      </c>
    </row>
    <row r="24" spans="1:9" s="25" customFormat="1" ht="12.75">
      <c r="A24" s="21"/>
      <c r="B24" s="22"/>
      <c r="C24" s="22" t="s">
        <v>24</v>
      </c>
      <c r="D24" s="23"/>
      <c r="E24" s="22"/>
      <c r="F24" s="23"/>
      <c r="G24" s="23"/>
      <c r="H24" s="23">
        <f>ROUND(SUM(H2:H23),0)</f>
        <v>0</v>
      </c>
      <c r="I24" s="23">
        <f>ROUND(SUM(I2:I23),0)</f>
        <v>0</v>
      </c>
    </row>
  </sheetData>
  <sheetProtection/>
  <printOptions/>
  <pageMargins left="0" right="0.03937007874015748" top="0.7086614173228347" bottom="0.7086614173228347" header="0.2362204724409449" footer="0.2362204724409449"/>
  <pageSetup firstPageNumber="-4105" useFirstPageNumber="1" horizontalDpi="600" verticalDpi="600" orientation="portrait" paperSize="9" r:id="rId1"/>
  <headerFooter>
    <oddHeader>&amp;L&amp;"Times New Roman CE,Félkövér"&amp;10&amp;A</oddHeader>
  </headerFooter>
</worksheet>
</file>

<file path=xl/worksheets/sheet8.xml><?xml version="1.0" encoding="utf-8"?>
<worksheet xmlns="http://schemas.openxmlformats.org/spreadsheetml/2006/main" xmlns:r="http://schemas.openxmlformats.org/officeDocument/2006/relationships">
  <dimension ref="A1:I9"/>
  <sheetViews>
    <sheetView zoomScalePageLayoutView="0" workbookViewId="0" topLeftCell="A6">
      <selection activeCell="E19" sqref="E19"/>
    </sheetView>
  </sheetViews>
  <sheetFormatPr defaultColWidth="9.140625" defaultRowHeight="15"/>
  <cols>
    <col min="1" max="1" width="4.28125" style="18" customWidth="1"/>
    <col min="2" max="2" width="9.28125" style="19" customWidth="1"/>
    <col min="3" max="3" width="36.7109375" style="19" customWidth="1"/>
    <col min="4" max="4" width="6.7109375" style="17" customWidth="1"/>
    <col min="5" max="5" width="6.7109375" style="19" customWidth="1"/>
    <col min="6" max="7" width="8.28125" style="17" customWidth="1"/>
    <col min="8" max="9" width="10.28125" style="17" customWidth="1"/>
    <col min="10" max="10" width="15.7109375" style="19" customWidth="1"/>
    <col min="11" max="16384" width="9.140625" style="19" customWidth="1"/>
  </cols>
  <sheetData>
    <row r="1" spans="1:9" s="24" customFormat="1" ht="25.5">
      <c r="A1" s="21" t="s">
        <v>3</v>
      </c>
      <c r="B1" s="22" t="s">
        <v>4</v>
      </c>
      <c r="C1" s="22" t="s">
        <v>5</v>
      </c>
      <c r="D1" s="23" t="s">
        <v>6</v>
      </c>
      <c r="E1" s="22" t="s">
        <v>7</v>
      </c>
      <c r="F1" s="23" t="s">
        <v>8</v>
      </c>
      <c r="G1" s="23" t="s">
        <v>9</v>
      </c>
      <c r="H1" s="23" t="s">
        <v>10</v>
      </c>
      <c r="I1" s="23" t="s">
        <v>11</v>
      </c>
    </row>
    <row r="2" spans="1:9" ht="178.5">
      <c r="A2" s="18">
        <v>1</v>
      </c>
      <c r="B2" s="19" t="s">
        <v>261</v>
      </c>
      <c r="C2" s="20" t="s">
        <v>262</v>
      </c>
      <c r="D2" s="17">
        <v>12</v>
      </c>
      <c r="E2" s="19" t="s">
        <v>249</v>
      </c>
      <c r="F2" s="6">
        <v>0</v>
      </c>
      <c r="G2" s="6">
        <v>0</v>
      </c>
      <c r="H2" s="17">
        <f>ROUND(D2*F2,0)</f>
        <v>0</v>
      </c>
      <c r="I2" s="17">
        <f>ROUND(D2*G2,0)</f>
        <v>0</v>
      </c>
    </row>
    <row r="4" spans="1:9" ht="140.25">
      <c r="A4" s="18">
        <v>2</v>
      </c>
      <c r="B4" s="19" t="s">
        <v>250</v>
      </c>
      <c r="C4" s="20" t="s">
        <v>251</v>
      </c>
      <c r="D4" s="17">
        <v>3</v>
      </c>
      <c r="E4" s="19" t="s">
        <v>249</v>
      </c>
      <c r="F4" s="6">
        <v>0</v>
      </c>
      <c r="G4" s="6">
        <v>0</v>
      </c>
      <c r="H4" s="17">
        <f>ROUND(D4*F4,0)</f>
        <v>0</v>
      </c>
      <c r="I4" s="17">
        <f>ROUND(D4*G4,0)</f>
        <v>0</v>
      </c>
    </row>
    <row r="5" spans="1:9" ht="140.25">
      <c r="A5" s="18">
        <v>3</v>
      </c>
      <c r="B5" s="19" t="s">
        <v>252</v>
      </c>
      <c r="C5" s="20" t="s">
        <v>253</v>
      </c>
      <c r="D5" s="17">
        <v>15</v>
      </c>
      <c r="E5" s="19" t="s">
        <v>249</v>
      </c>
      <c r="F5" s="6">
        <v>0</v>
      </c>
      <c r="G5" s="6">
        <v>0</v>
      </c>
      <c r="H5" s="17">
        <f>ROUND(D5*F5,0)</f>
        <v>0</v>
      </c>
      <c r="I5" s="17">
        <f>ROUND(D5*G5,0)</f>
        <v>0</v>
      </c>
    </row>
    <row r="6" spans="1:9" ht="140.25">
      <c r="A6" s="18">
        <v>4</v>
      </c>
      <c r="B6" s="19" t="s">
        <v>257</v>
      </c>
      <c r="C6" s="20" t="s">
        <v>258</v>
      </c>
      <c r="D6" s="17">
        <v>15</v>
      </c>
      <c r="E6" s="19" t="s">
        <v>249</v>
      </c>
      <c r="F6" s="6">
        <v>0</v>
      </c>
      <c r="G6" s="6">
        <v>0</v>
      </c>
      <c r="H6" s="17">
        <f>ROUND(D6*F6,0)</f>
        <v>0</v>
      </c>
      <c r="I6" s="17">
        <f>ROUND(D6*G6,0)</f>
        <v>0</v>
      </c>
    </row>
    <row r="7" spans="1:9" ht="140.25">
      <c r="A7" s="18">
        <v>4</v>
      </c>
      <c r="B7" s="19" t="s">
        <v>259</v>
      </c>
      <c r="C7" s="20" t="s">
        <v>260</v>
      </c>
      <c r="D7" s="17">
        <v>6</v>
      </c>
      <c r="E7" s="19" t="s">
        <v>249</v>
      </c>
      <c r="F7" s="6">
        <v>0</v>
      </c>
      <c r="G7" s="6">
        <v>0</v>
      </c>
      <c r="H7" s="17">
        <f>ROUND(D7*F7,0)</f>
        <v>0</v>
      </c>
      <c r="I7" s="17">
        <f>ROUND(D7*G7,0)</f>
        <v>0</v>
      </c>
    </row>
    <row r="8" spans="1:9" ht="140.25">
      <c r="A8" s="18">
        <v>5</v>
      </c>
      <c r="B8" s="19" t="s">
        <v>254</v>
      </c>
      <c r="C8" s="20" t="s">
        <v>255</v>
      </c>
      <c r="D8" s="17">
        <v>3</v>
      </c>
      <c r="E8" s="19" t="s">
        <v>249</v>
      </c>
      <c r="F8" s="6">
        <v>0</v>
      </c>
      <c r="G8" s="6">
        <v>0</v>
      </c>
      <c r="H8" s="17">
        <f>ROUND(D8*F8,0)</f>
        <v>0</v>
      </c>
      <c r="I8" s="17">
        <f>ROUND(D8*G8,0)</f>
        <v>0</v>
      </c>
    </row>
    <row r="9" spans="1:9" s="25" customFormat="1" ht="12.75">
      <c r="A9" s="21"/>
      <c r="B9" s="22"/>
      <c r="C9" s="22" t="s">
        <v>24</v>
      </c>
      <c r="D9" s="23"/>
      <c r="E9" s="22"/>
      <c r="F9" s="23"/>
      <c r="G9" s="23"/>
      <c r="H9" s="23">
        <f>ROUND(SUM(H2:H8),0)</f>
        <v>0</v>
      </c>
      <c r="I9" s="23">
        <f>ROUND(SUM(I2:I8),0)</f>
        <v>0</v>
      </c>
    </row>
  </sheetData>
  <sheetProtection/>
  <printOptions/>
  <pageMargins left="0" right="0.03937007874015748" top="0.7086614173228347" bottom="0.7086614173228347" header="0.2362204724409449" footer="0.2362204724409449"/>
  <pageSetup firstPageNumber="-4105" useFirstPageNumber="1" horizontalDpi="600" verticalDpi="600" orientation="portrait" paperSize="9" r:id="rId1"/>
  <headerFooter>
    <oddHeader>&amp;L&amp;"Times New Roman CE,Félkövér"&amp;10&amp;A</oddHeader>
  </headerFooter>
</worksheet>
</file>

<file path=xl/worksheets/sheet9.xml><?xml version="1.0" encoding="utf-8"?>
<worksheet xmlns="http://schemas.openxmlformats.org/spreadsheetml/2006/main" xmlns:r="http://schemas.openxmlformats.org/officeDocument/2006/relationships">
  <dimension ref="A1:I11"/>
  <sheetViews>
    <sheetView zoomScalePageLayoutView="0" workbookViewId="0" topLeftCell="A4">
      <selection activeCell="E19" sqref="E19"/>
    </sheetView>
  </sheetViews>
  <sheetFormatPr defaultColWidth="9.140625" defaultRowHeight="15"/>
  <cols>
    <col min="1" max="1" width="4.28125" style="18" customWidth="1"/>
    <col min="2" max="2" width="9.28125" style="19" customWidth="1"/>
    <col min="3" max="3" width="36.7109375" style="19" customWidth="1"/>
    <col min="4" max="4" width="6.7109375" style="17" customWidth="1"/>
    <col min="5" max="5" width="6.7109375" style="19" customWidth="1"/>
    <col min="6" max="7" width="8.28125" style="17" customWidth="1"/>
    <col min="8" max="9" width="10.28125" style="17" customWidth="1"/>
    <col min="10" max="10" width="15.7109375" style="19" customWidth="1"/>
    <col min="11" max="16384" width="9.140625" style="19" customWidth="1"/>
  </cols>
  <sheetData>
    <row r="1" spans="1:9" s="24" customFormat="1" ht="25.5">
      <c r="A1" s="21" t="s">
        <v>3</v>
      </c>
      <c r="B1" s="22" t="s">
        <v>4</v>
      </c>
      <c r="C1" s="22" t="s">
        <v>5</v>
      </c>
      <c r="D1" s="23" t="s">
        <v>6</v>
      </c>
      <c r="E1" s="22" t="s">
        <v>7</v>
      </c>
      <c r="F1" s="23" t="s">
        <v>8</v>
      </c>
      <c r="G1" s="23" t="s">
        <v>9</v>
      </c>
      <c r="H1" s="23" t="s">
        <v>10</v>
      </c>
      <c r="I1" s="23" t="s">
        <v>11</v>
      </c>
    </row>
    <row r="2" spans="1:9" ht="89.25">
      <c r="A2" s="18">
        <v>1</v>
      </c>
      <c r="B2" s="19" t="s">
        <v>62</v>
      </c>
      <c r="C2" s="20" t="s">
        <v>63</v>
      </c>
      <c r="D2" s="17">
        <v>65</v>
      </c>
      <c r="E2" s="19" t="s">
        <v>27</v>
      </c>
      <c r="F2" s="6">
        <v>0</v>
      </c>
      <c r="G2" s="6">
        <v>0</v>
      </c>
      <c r="H2" s="17">
        <f>ROUND(D2*F2,0)</f>
        <v>0</v>
      </c>
      <c r="I2" s="17">
        <f>ROUND(D2*G2,0)</f>
        <v>0</v>
      </c>
    </row>
    <row r="3" ht="25.5">
      <c r="C3" s="20" t="s">
        <v>64</v>
      </c>
    </row>
    <row r="5" spans="1:9" ht="76.5">
      <c r="A5" s="18">
        <v>2</v>
      </c>
      <c r="B5" s="19" t="s">
        <v>65</v>
      </c>
      <c r="C5" s="20" t="s">
        <v>66</v>
      </c>
      <c r="D5" s="17">
        <v>330</v>
      </c>
      <c r="E5" s="19" t="s">
        <v>27</v>
      </c>
      <c r="F5" s="6">
        <v>0</v>
      </c>
      <c r="G5" s="6">
        <v>0</v>
      </c>
      <c r="H5" s="17">
        <f>ROUND(D5*F5,0)</f>
        <v>0</v>
      </c>
      <c r="I5" s="17">
        <f>ROUND(D5*G5,0)</f>
        <v>0</v>
      </c>
    </row>
    <row r="7" spans="1:9" ht="153">
      <c r="A7" s="18">
        <v>3</v>
      </c>
      <c r="B7" s="19" t="s">
        <v>314</v>
      </c>
      <c r="C7" s="20" t="s">
        <v>315</v>
      </c>
      <c r="D7" s="17">
        <v>210</v>
      </c>
      <c r="E7" s="19" t="s">
        <v>247</v>
      </c>
      <c r="F7" s="6">
        <v>0</v>
      </c>
      <c r="G7" s="6">
        <v>0</v>
      </c>
      <c r="H7" s="17">
        <f>ROUND(D7*F7,0)</f>
        <v>0</v>
      </c>
      <c r="I7" s="17">
        <f>ROUND(D7*G7,0)</f>
        <v>0</v>
      </c>
    </row>
    <row r="9" spans="1:9" ht="89.25">
      <c r="A9" s="18">
        <v>4</v>
      </c>
      <c r="B9" s="19" t="s">
        <v>67</v>
      </c>
      <c r="C9" s="20" t="s">
        <v>68</v>
      </c>
      <c r="D9" s="17">
        <v>110</v>
      </c>
      <c r="E9" s="19" t="s">
        <v>27</v>
      </c>
      <c r="F9" s="6">
        <v>0</v>
      </c>
      <c r="G9" s="6">
        <v>0</v>
      </c>
      <c r="H9" s="17">
        <f>ROUND(D9*F9,0)</f>
        <v>0</v>
      </c>
      <c r="I9" s="17">
        <f>ROUND(D9*G9,0)</f>
        <v>0</v>
      </c>
    </row>
    <row r="10" ht="12.75">
      <c r="C10" s="20" t="s">
        <v>69</v>
      </c>
    </row>
    <row r="11" spans="1:9" s="25" customFormat="1" ht="12.75">
      <c r="A11" s="21"/>
      <c r="B11" s="22"/>
      <c r="C11" s="22" t="s">
        <v>24</v>
      </c>
      <c r="D11" s="23"/>
      <c r="E11" s="22"/>
      <c r="F11" s="23"/>
      <c r="G11" s="23"/>
      <c r="H11" s="23">
        <f>ROUND(SUM(H2:H10),0)</f>
        <v>0</v>
      </c>
      <c r="I11" s="23">
        <f>ROUND(SUM(I2:I10),0)</f>
        <v>0</v>
      </c>
    </row>
  </sheetData>
  <sheetProtection/>
  <printOptions/>
  <pageMargins left="0" right="0.03937007874015748" top="0.7086614173228347" bottom="0.7086614173228347" header="0.2362204724409449" footer="0.2362204724409449"/>
  <pageSetup firstPageNumber="-4105" useFirstPageNumber="1" horizontalDpi="600" verticalDpi="600" orientation="portrait" paperSize="9" r:id="rId1"/>
  <headerFooter>
    <oddHeader>&amp;L&amp;"Times New Roman CE,Félkövér"&amp;10&amp;A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Dóri</cp:lastModifiedBy>
  <cp:lastPrinted>2016-09-18T21:11:57Z</cp:lastPrinted>
  <dcterms:created xsi:type="dcterms:W3CDTF">2016-04-15T19:17:50Z</dcterms:created>
  <dcterms:modified xsi:type="dcterms:W3CDTF">2018-06-15T11:28:06Z</dcterms:modified>
  <cp:category/>
  <cp:version/>
  <cp:contentType/>
  <cp:contentStatus/>
</cp:coreProperties>
</file>